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4CE519FE-C9A3-4A8A-B676-B58E4BE61954}" xr6:coauthVersionLast="47" xr6:coauthVersionMax="47" xr10:uidLastSave="{00000000-0000-0000-0000-000000000000}"/>
  <bookViews>
    <workbookView xWindow="-120" yWindow="-120" windowWidth="21840" windowHeight="13140" activeTab="1" xr2:uid="{BFE5461D-8081-4386-AD53-E6C8B7CD26BD}"/>
  </bookViews>
  <sheets>
    <sheet name="E-A Rechner" sheetId="1" r:id="rId1"/>
    <sheet name="Meine Übersich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J89" i="1"/>
  <c r="K89" i="1"/>
  <c r="L89" i="1"/>
  <c r="M89" i="1"/>
  <c r="N89" i="1"/>
  <c r="O89" i="1"/>
  <c r="P89" i="1"/>
  <c r="I87" i="1"/>
  <c r="J87" i="1"/>
  <c r="K87" i="1"/>
  <c r="L87" i="1"/>
  <c r="M87" i="1"/>
  <c r="N87" i="1"/>
  <c r="O87" i="1"/>
  <c r="P87" i="1"/>
  <c r="I84" i="1"/>
  <c r="J84" i="1"/>
  <c r="K84" i="1"/>
  <c r="L84" i="1"/>
  <c r="M84" i="1"/>
  <c r="N84" i="1"/>
  <c r="O84" i="1"/>
  <c r="P84" i="1"/>
  <c r="I81" i="1"/>
  <c r="J81" i="1"/>
  <c r="K81" i="1"/>
  <c r="L81" i="1"/>
  <c r="M81" i="1"/>
  <c r="N81" i="1"/>
  <c r="O81" i="1"/>
  <c r="P81" i="1"/>
  <c r="B13" i="2"/>
  <c r="B11" i="2"/>
  <c r="B9" i="2"/>
  <c r="B7" i="2"/>
  <c r="P86" i="1"/>
  <c r="O86" i="1"/>
  <c r="N86" i="1"/>
  <c r="M86" i="1"/>
  <c r="L86" i="1"/>
  <c r="K86" i="1"/>
  <c r="J86" i="1"/>
  <c r="I86" i="1"/>
  <c r="H86" i="1"/>
  <c r="H89" i="1" s="1"/>
  <c r="G86" i="1"/>
  <c r="F86" i="1"/>
  <c r="E86" i="1"/>
  <c r="P83" i="1"/>
  <c r="O83" i="1"/>
  <c r="N83" i="1"/>
  <c r="M83" i="1"/>
  <c r="L83" i="1"/>
  <c r="K83" i="1"/>
  <c r="J83" i="1"/>
  <c r="I83" i="1"/>
  <c r="H83" i="1"/>
  <c r="G83" i="1"/>
  <c r="F83" i="1"/>
  <c r="E83" i="1"/>
  <c r="P80" i="1"/>
  <c r="O80" i="1"/>
  <c r="N80" i="1"/>
  <c r="M80" i="1"/>
  <c r="L80" i="1"/>
  <c r="K80" i="1"/>
  <c r="J80" i="1"/>
  <c r="I80" i="1"/>
  <c r="H80" i="1"/>
  <c r="G80" i="1"/>
  <c r="F80" i="1"/>
  <c r="E80" i="1"/>
  <c r="P77" i="1"/>
  <c r="P78" i="1" s="1"/>
  <c r="O77" i="1"/>
  <c r="O78" i="1" s="1"/>
  <c r="N77" i="1"/>
  <c r="N78" i="1" s="1"/>
  <c r="M77" i="1"/>
  <c r="M78" i="1" s="1"/>
  <c r="L77" i="1"/>
  <c r="L78" i="1" s="1"/>
  <c r="K77" i="1"/>
  <c r="K78" i="1" s="1"/>
  <c r="J77" i="1"/>
  <c r="J78" i="1" s="1"/>
  <c r="I77" i="1"/>
  <c r="I78" i="1" s="1"/>
  <c r="H77" i="1"/>
  <c r="G77" i="1"/>
  <c r="F77" i="1"/>
  <c r="E77" i="1"/>
  <c r="E89" i="1" s="1"/>
  <c r="P53" i="1"/>
  <c r="O53" i="1"/>
  <c r="N53" i="1"/>
  <c r="M53" i="1"/>
  <c r="L53" i="1"/>
  <c r="K53" i="1"/>
  <c r="J53" i="1"/>
  <c r="I53" i="1"/>
  <c r="H53" i="1"/>
  <c r="G53" i="1"/>
  <c r="F53" i="1"/>
  <c r="E53" i="1"/>
  <c r="P50" i="1"/>
  <c r="O50" i="1"/>
  <c r="N50" i="1"/>
  <c r="M50" i="1"/>
  <c r="L50" i="1"/>
  <c r="K50" i="1"/>
  <c r="J50" i="1"/>
  <c r="I50" i="1"/>
  <c r="H50" i="1"/>
  <c r="G50" i="1"/>
  <c r="F50" i="1"/>
  <c r="E50" i="1"/>
  <c r="P47" i="1"/>
  <c r="O47" i="1"/>
  <c r="N47" i="1"/>
  <c r="M47" i="1"/>
  <c r="L47" i="1"/>
  <c r="K47" i="1"/>
  <c r="J47" i="1"/>
  <c r="I47" i="1"/>
  <c r="H47" i="1"/>
  <c r="G47" i="1"/>
  <c r="F47" i="1"/>
  <c r="E47" i="1"/>
  <c r="P44" i="1"/>
  <c r="O44" i="1"/>
  <c r="N44" i="1"/>
  <c r="M44" i="1"/>
  <c r="L44" i="1"/>
  <c r="K44" i="1"/>
  <c r="J44" i="1"/>
  <c r="I44" i="1"/>
  <c r="H44" i="1"/>
  <c r="G44" i="1"/>
  <c r="F44" i="1"/>
  <c r="E44" i="1"/>
  <c r="P41" i="1"/>
  <c r="P56" i="1" s="1"/>
  <c r="O41" i="1"/>
  <c r="N41" i="1"/>
  <c r="N56" i="1" s="1"/>
  <c r="M41" i="1"/>
  <c r="L41" i="1"/>
  <c r="L56" i="1" s="1"/>
  <c r="K41" i="1"/>
  <c r="J41" i="1"/>
  <c r="J56" i="1" s="1"/>
  <c r="I41" i="1"/>
  <c r="H41" i="1"/>
  <c r="H56" i="1" s="1"/>
  <c r="G41" i="1"/>
  <c r="F41" i="1"/>
  <c r="E41" i="1"/>
  <c r="E56" i="1" s="1"/>
  <c r="P10" i="1"/>
  <c r="O10" i="1"/>
  <c r="N10" i="1"/>
  <c r="M10" i="1"/>
  <c r="L10" i="1"/>
  <c r="K10" i="1"/>
  <c r="J10" i="1"/>
  <c r="I10" i="1"/>
  <c r="H10" i="1"/>
  <c r="G10" i="1"/>
  <c r="F10" i="1"/>
  <c r="E10" i="1"/>
  <c r="H84" i="1" l="1"/>
  <c r="H87" i="1"/>
  <c r="H81" i="1"/>
  <c r="H78" i="1"/>
  <c r="G89" i="1"/>
  <c r="G87" i="1"/>
  <c r="G81" i="1"/>
  <c r="G78" i="1"/>
  <c r="G84" i="1"/>
  <c r="F89" i="1"/>
  <c r="F56" i="1"/>
  <c r="E87" i="1"/>
  <c r="E84" i="1"/>
  <c r="E81" i="1"/>
  <c r="E78" i="1"/>
  <c r="J91" i="1"/>
  <c r="J95" i="1" s="1"/>
  <c r="J51" i="1"/>
  <c r="J45" i="1"/>
  <c r="J54" i="1"/>
  <c r="J48" i="1"/>
  <c r="L91" i="1"/>
  <c r="L95" i="1" s="1"/>
  <c r="L51" i="1"/>
  <c r="L45" i="1"/>
  <c r="L54" i="1"/>
  <c r="L48" i="1"/>
  <c r="N91" i="1"/>
  <c r="N95" i="1" s="1"/>
  <c r="N51" i="1"/>
  <c r="N45" i="1"/>
  <c r="N54" i="1"/>
  <c r="N48" i="1"/>
  <c r="H91" i="1"/>
  <c r="H95" i="1" s="1"/>
  <c r="H51" i="1"/>
  <c r="H45" i="1"/>
  <c r="H54" i="1"/>
  <c r="H48" i="1"/>
  <c r="P91" i="1"/>
  <c r="P95" i="1" s="1"/>
  <c r="P51" i="1"/>
  <c r="P45" i="1"/>
  <c r="P54" i="1"/>
  <c r="P48" i="1"/>
  <c r="H97" i="1"/>
  <c r="J97" i="1"/>
  <c r="H42" i="1"/>
  <c r="J42" i="1"/>
  <c r="L42" i="1"/>
  <c r="N42" i="1"/>
  <c r="P42" i="1"/>
  <c r="G56" i="1"/>
  <c r="I56" i="1"/>
  <c r="I42" i="1" s="1"/>
  <c r="K56" i="1"/>
  <c r="M56" i="1"/>
  <c r="M42" i="1" s="1"/>
  <c r="O56" i="1"/>
  <c r="L97" i="1"/>
  <c r="P97" i="1"/>
  <c r="E91" i="1"/>
  <c r="E45" i="1"/>
  <c r="E54" i="1"/>
  <c r="E51" i="1"/>
  <c r="E48" i="1"/>
  <c r="E42" i="1"/>
  <c r="B5" i="2"/>
  <c r="F84" i="1" l="1"/>
  <c r="F87" i="1"/>
  <c r="F81" i="1"/>
  <c r="F91" i="1"/>
  <c r="F95" i="1" s="1"/>
  <c r="F78" i="1"/>
  <c r="N97" i="1"/>
  <c r="N93" i="1"/>
  <c r="J93" i="1"/>
  <c r="P93" i="1"/>
  <c r="L93" i="1"/>
  <c r="H93" i="1"/>
  <c r="F54" i="1"/>
  <c r="F51" i="1"/>
  <c r="F42" i="1"/>
  <c r="F48" i="1"/>
  <c r="F45" i="1"/>
  <c r="F93" i="1"/>
  <c r="K54" i="1"/>
  <c r="K48" i="1"/>
  <c r="K91" i="1"/>
  <c r="K51" i="1"/>
  <c r="K45" i="1"/>
  <c r="O54" i="1"/>
  <c r="O48" i="1"/>
  <c r="O91" i="1"/>
  <c r="O51" i="1"/>
  <c r="O45" i="1"/>
  <c r="G54" i="1"/>
  <c r="G48" i="1"/>
  <c r="G91" i="1"/>
  <c r="G51" i="1"/>
  <c r="G45" i="1"/>
  <c r="M54" i="1"/>
  <c r="M48" i="1"/>
  <c r="M91" i="1"/>
  <c r="M51" i="1"/>
  <c r="M45" i="1"/>
  <c r="I54" i="1"/>
  <c r="I48" i="1"/>
  <c r="I91" i="1"/>
  <c r="I51" i="1"/>
  <c r="I45" i="1"/>
  <c r="O42" i="1"/>
  <c r="K42" i="1"/>
  <c r="G42" i="1"/>
  <c r="E97" i="1"/>
  <c r="E95" i="1"/>
  <c r="E93" i="1"/>
  <c r="F97" i="1" l="1"/>
  <c r="I95" i="1"/>
  <c r="I97" i="1"/>
  <c r="M95" i="1"/>
  <c r="M97" i="1"/>
  <c r="G95" i="1"/>
  <c r="G97" i="1"/>
  <c r="B15" i="2" s="1"/>
  <c r="O95" i="1"/>
  <c r="O97" i="1"/>
  <c r="K95" i="1"/>
  <c r="K97" i="1"/>
  <c r="I93" i="1"/>
  <c r="M93" i="1"/>
  <c r="G93" i="1"/>
  <c r="O93" i="1"/>
  <c r="K93" i="1"/>
</calcChain>
</file>

<file path=xl/sharedStrings.xml><?xml version="1.0" encoding="utf-8"?>
<sst xmlns="http://schemas.openxmlformats.org/spreadsheetml/2006/main" count="97" uniqueCount="74">
  <si>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</si>
  <si>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</si>
  <si>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</si>
  <si>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</si>
  <si>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</si>
  <si>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</si>
  <si>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</si>
  <si>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</si>
  <si>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</si>
  <si>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</si>
  <si>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</si>
  <si>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</si>
  <si>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Zuschüsse</t>
  </si>
  <si>
    <t>Gesamte Einkünfte</t>
  </si>
  <si>
    <t>Zusatzeinkünfte</t>
  </si>
  <si>
    <t>Wohnen</t>
  </si>
  <si>
    <t xml:space="preserve"> Telefon &amp; Internet</t>
  </si>
  <si>
    <t xml:space="preserve"> Versicherungen</t>
  </si>
  <si>
    <t xml:space="preserve"> Haftpflicht</t>
  </si>
  <si>
    <t xml:space="preserve"> Berufsunfähigkeit</t>
  </si>
  <si>
    <t xml:space="preserve"> Sonstige</t>
  </si>
  <si>
    <t xml:space="preserve"> Handy</t>
  </si>
  <si>
    <t xml:space="preserve"> Streaming</t>
  </si>
  <si>
    <t xml:space="preserve"> Sonstiges</t>
  </si>
  <si>
    <t xml:space="preserve"> Fixe Ausgaben</t>
  </si>
  <si>
    <t xml:space="preserve"> Wohnen</t>
  </si>
  <si>
    <t xml:space="preserve"> % der Fixen Ausgaben</t>
  </si>
  <si>
    <t xml:space="preserve"> Lebensmitteleinkäufe</t>
  </si>
  <si>
    <t xml:space="preserve"> Kleidung</t>
  </si>
  <si>
    <t xml:space="preserve"> Mobilität (variabel)</t>
  </si>
  <si>
    <t xml:space="preserve"> Tanken </t>
  </si>
  <si>
    <t xml:space="preserve"> Instandhaltung</t>
  </si>
  <si>
    <t xml:space="preserve"> Geschenke</t>
  </si>
  <si>
    <t xml:space="preserve"> Spenden</t>
  </si>
  <si>
    <t xml:space="preserve"> Variable Ausgaben</t>
  </si>
  <si>
    <t xml:space="preserve"> % der variablen Ausgaben</t>
  </si>
  <si>
    <t xml:space="preserve"> Gesamte Ausgaben</t>
  </si>
  <si>
    <t xml:space="preserve"> % Fixe Ausgaben</t>
  </si>
  <si>
    <t xml:space="preserve"> % Variable Augaben</t>
  </si>
  <si>
    <t>Monatlicher Überschuss</t>
  </si>
  <si>
    <t>www.fynup.at</t>
  </si>
  <si>
    <t xml:space="preserve"> Betriebskosten (Strom/Heizung)</t>
  </si>
  <si>
    <t>Investments &amp; Finanzierungen</t>
  </si>
  <si>
    <t xml:space="preserve"> Fondspolizze Sparpläne</t>
  </si>
  <si>
    <t>Öffi-Ticket</t>
  </si>
  <si>
    <t xml:space="preserve"> Mobilität</t>
  </si>
  <si>
    <t xml:space="preserve"> Abonnements</t>
  </si>
  <si>
    <t xml:space="preserve"> Wertpapierdepot Sparpläne</t>
  </si>
  <si>
    <t xml:space="preserve"> Haushalt</t>
  </si>
  <si>
    <t>Einnahmen</t>
  </si>
  <si>
    <t>Nettoeinkünfte (Lohn/Gehalt)</t>
  </si>
  <si>
    <t>Unterhaltung</t>
  </si>
  <si>
    <t>Restaurant, Kultur, etc.</t>
  </si>
  <si>
    <t xml:space="preserve"> Kirche</t>
  </si>
  <si>
    <t xml:space="preserve"> Uber / Taxi/ Car-Sharing</t>
  </si>
  <si>
    <t>Lebenserhaltungskosten</t>
  </si>
  <si>
    <t>Autofinanzierung / Leasing</t>
  </si>
  <si>
    <t xml:space="preserve"> </t>
  </si>
  <si>
    <t xml:space="preserve"> Gesamte fixe Ausgaben</t>
  </si>
  <si>
    <t xml:space="preserve"> Miete </t>
  </si>
  <si>
    <t xml:space="preserve"> Gesamte variable Ausgaben</t>
  </si>
  <si>
    <t xml:space="preserve"> % der fixen Ausgaben</t>
  </si>
  <si>
    <t>Meine Sparrate liegt durchschnittlich bei:</t>
  </si>
  <si>
    <t>p.m.</t>
  </si>
  <si>
    <t xml:space="preserve"> Sonstiges Sparen</t>
  </si>
  <si>
    <t>E/A Rechnung</t>
  </si>
  <si>
    <t xml:space="preserve"> Finanzierung Immobilie</t>
  </si>
  <si>
    <t>Für Immobilienfinanzierung zahle ich Ø:</t>
  </si>
  <si>
    <t xml:space="preserve">Für sonsitge Ziele spare ich Ø: </t>
  </si>
  <si>
    <t>Für langfristige Ziele &gt; 15 Jahre Jahren investiere ich Ø:</t>
  </si>
  <si>
    <t>Für mittelfristige Ziele zwischen 5-15 Jahren investiere ich Ø:</t>
  </si>
  <si>
    <t>Meine Jahresüberschuss liegt bei</t>
  </si>
  <si>
    <t>Mein Einnahmen/Ausgaben Rechner</t>
  </si>
  <si>
    <t>Meine Finanz-Übersicht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</si>
</sst>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0" fontId="1" fillId="0" borderId="1" xfId="0" applyFont="1" applyBorder="1"/>
    <xf numFmtId="0" fontId="1" fillId="0" borderId="9" xfId="0" applyFont="1" applyBorder="1"/>
    <xf numFmtId="0" fontId="0" fillId="0" borderId="0" xfId="0" applyBorder="1"/>
    <xf numFmtId="0" fontId="4" fillId="0" borderId="11" xfId="0" applyFont="1" applyBorder="1"/>
    <xf numFmtId="0" fontId="4" fillId="0" borderId="9" xfId="0" applyFont="1" applyBorder="1"/>
    <xf numFmtId="0" fontId="5" fillId="0" borderId="17" xfId="0" applyFont="1" applyBorder="1"/>
    <xf numFmtId="0" fontId="6" fillId="0" borderId="0" xfId="0" applyFont="1"/>
    <xf numFmtId="164" fontId="6" fillId="0" borderId="0" xfId="0" applyNumberFormat="1" applyFont="1"/>
    <xf numFmtId="0" fontId="1" fillId="0" borderId="8" xfId="0" applyFont="1" applyBorder="1"/>
    <xf numFmtId="0" fontId="5" fillId="0" borderId="11" xfId="0" applyFont="1" applyBorder="1"/>
    <xf numFmtId="0" fontId="0" fillId="0" borderId="21" xfId="0" applyBorder="1"/>
    <xf numFmtId="164" fontId="0" fillId="0" borderId="21" xfId="0" applyNumberFormat="1" applyBorder="1"/>
    <xf numFmtId="0" fontId="4" fillId="2" borderId="18" xfId="0" applyFont="1" applyFill="1" applyBorder="1"/>
    <xf numFmtId="0" fontId="4" fillId="2" borderId="11" xfId="0" applyFont="1" applyFill="1" applyBorder="1"/>
    <xf numFmtId="0" fontId="0" fillId="2" borderId="19" xfId="0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0" fontId="6" fillId="2" borderId="20" xfId="0" applyFont="1" applyFill="1" applyBorder="1"/>
    <xf numFmtId="0" fontId="6" fillId="2" borderId="11" xfId="0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0" fontId="1" fillId="3" borderId="8" xfId="0" applyFont="1" applyFill="1" applyBorder="1"/>
    <xf numFmtId="0" fontId="1" fillId="3" borderId="11" xfId="0" applyFon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10" xfId="0" applyNumberFormat="1" applyFill="1" applyBorder="1"/>
    <xf numFmtId="0" fontId="0" fillId="3" borderId="11" xfId="0" applyFill="1" applyBorder="1" applyAlignment="1">
      <alignment horizontal="left" indent="1"/>
    </xf>
    <xf numFmtId="164" fontId="0" fillId="3" borderId="2" xfId="0" applyNumberFormat="1" applyFill="1" applyBorder="1"/>
    <xf numFmtId="164" fontId="0" fillId="3" borderId="3" xfId="0" applyNumberFormat="1" applyFill="1" applyBorder="1"/>
    <xf numFmtId="164" fontId="0" fillId="3" borderId="4" xfId="0" applyNumberFormat="1" applyFill="1" applyBorder="1"/>
    <xf numFmtId="0" fontId="0" fillId="3" borderId="11" xfId="0" applyFill="1" applyBorder="1"/>
    <xf numFmtId="164" fontId="0" fillId="3" borderId="11" xfId="0" applyNumberFormat="1" applyFill="1" applyBorder="1"/>
    <xf numFmtId="164" fontId="0" fillId="3" borderId="0" xfId="0" applyNumberFormat="1" applyFill="1" applyBorder="1"/>
    <xf numFmtId="164" fontId="0" fillId="3" borderId="12" xfId="0" applyNumberFormat="1" applyFill="1" applyBorder="1"/>
    <xf numFmtId="0" fontId="0" fillId="3" borderId="11" xfId="0" applyFont="1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164" fontId="0" fillId="3" borderId="5" xfId="0" applyNumberFormat="1" applyFill="1" applyBorder="1"/>
    <xf numFmtId="164" fontId="0" fillId="3" borderId="6" xfId="0" applyNumberFormat="1" applyFill="1" applyBorder="1"/>
    <xf numFmtId="164" fontId="0" fillId="3" borderId="7" xfId="0" applyNumberFormat="1" applyFill="1" applyBorder="1"/>
    <xf numFmtId="0" fontId="0" fillId="3" borderId="16" xfId="0" applyFill="1" applyBorder="1"/>
    <xf numFmtId="0" fontId="4" fillId="3" borderId="11" xfId="0" applyFont="1" applyFill="1" applyBorder="1"/>
    <xf numFmtId="0" fontId="4" fillId="3" borderId="16" xfId="0" applyFont="1" applyFill="1" applyBorder="1"/>
    <xf numFmtId="0" fontId="0" fillId="3" borderId="16" xfId="0" applyFill="1" applyBorder="1" applyAlignment="1">
      <alignment horizontal="left" indent="1"/>
    </xf>
    <xf numFmtId="0" fontId="6" fillId="3" borderId="11" xfId="0" applyFont="1" applyFill="1" applyBorder="1"/>
    <xf numFmtId="0" fontId="6" fillId="3" borderId="16" xfId="0" applyFont="1" applyFill="1" applyBorder="1"/>
    <xf numFmtId="164" fontId="6" fillId="3" borderId="0" xfId="0" applyNumberFormat="1" applyFont="1" applyFill="1" applyBorder="1"/>
    <xf numFmtId="164" fontId="6" fillId="3" borderId="12" xfId="0" applyNumberFormat="1" applyFont="1" applyFill="1" applyBorder="1"/>
    <xf numFmtId="0" fontId="0" fillId="4" borderId="8" xfId="0" applyFill="1" applyBorder="1"/>
    <xf numFmtId="0" fontId="0" fillId="4" borderId="16" xfId="0" applyFill="1" applyBorder="1"/>
    <xf numFmtId="164" fontId="0" fillId="4" borderId="9" xfId="0" applyNumberFormat="1" applyFill="1" applyBorder="1"/>
    <xf numFmtId="164" fontId="0" fillId="4" borderId="10" xfId="0" applyNumberFormat="1" applyFill="1" applyBorder="1"/>
    <xf numFmtId="0" fontId="0" fillId="4" borderId="11" xfId="0" applyFill="1" applyBorder="1" applyAlignment="1">
      <alignment horizontal="left" indent="1"/>
    </xf>
    <xf numFmtId="0" fontId="0" fillId="4" borderId="16" xfId="0" applyFill="1" applyBorder="1" applyAlignment="1">
      <alignment horizontal="left" indent="1"/>
    </xf>
    <xf numFmtId="164" fontId="0" fillId="4" borderId="2" xfId="0" applyNumberFormat="1" applyFill="1" applyBorder="1"/>
    <xf numFmtId="164" fontId="0" fillId="4" borderId="3" xfId="0" applyNumberFormat="1" applyFill="1" applyBorder="1"/>
    <xf numFmtId="164" fontId="0" fillId="4" borderId="4" xfId="0" applyNumberFormat="1" applyFill="1" applyBorder="1"/>
    <xf numFmtId="0" fontId="0" fillId="4" borderId="11" xfId="0" applyFill="1" applyBorder="1"/>
    <xf numFmtId="164" fontId="0" fillId="4" borderId="0" xfId="0" applyNumberFormat="1" applyFill="1" applyBorder="1"/>
    <xf numFmtId="164" fontId="0" fillId="4" borderId="12" xfId="0" applyNumberFormat="1" applyFill="1" applyBorder="1"/>
    <xf numFmtId="0" fontId="4" fillId="4" borderId="11" xfId="0" applyFont="1" applyFill="1" applyBorder="1"/>
    <xf numFmtId="0" fontId="4" fillId="4" borderId="16" xfId="0" applyFont="1" applyFill="1" applyBorder="1"/>
    <xf numFmtId="0" fontId="0" fillId="4" borderId="0" xfId="0" applyFill="1" applyBorder="1"/>
    <xf numFmtId="0" fontId="0" fillId="4" borderId="12" xfId="0" applyFill="1" applyBorder="1"/>
    <xf numFmtId="164" fontId="0" fillId="4" borderId="11" xfId="0" applyNumberFormat="1" applyFill="1" applyBorder="1" applyAlignment="1">
      <alignment horizontal="left" indent="1"/>
    </xf>
    <xf numFmtId="164" fontId="0" fillId="4" borderId="16" xfId="0" applyNumberFormat="1" applyFill="1" applyBorder="1" applyAlignment="1">
      <alignment horizontal="left" indent="1"/>
    </xf>
    <xf numFmtId="164" fontId="6" fillId="4" borderId="13" xfId="0" applyNumberFormat="1" applyFont="1" applyFill="1" applyBorder="1"/>
    <xf numFmtId="164" fontId="6" fillId="4" borderId="16" xfId="0" applyNumberFormat="1" applyFont="1" applyFill="1" applyBorder="1"/>
    <xf numFmtId="164" fontId="6" fillId="4" borderId="14" xfId="0" applyNumberFormat="1" applyFont="1" applyFill="1" applyBorder="1"/>
    <xf numFmtId="164" fontId="6" fillId="4" borderId="15" xfId="0" applyNumberFormat="1" applyFont="1" applyFill="1" applyBorder="1"/>
    <xf numFmtId="0" fontId="0" fillId="5" borderId="11" xfId="0" applyFill="1" applyBorder="1"/>
    <xf numFmtId="0" fontId="0" fillId="5" borderId="16" xfId="0" applyFill="1" applyBorder="1"/>
    <xf numFmtId="0" fontId="0" fillId="5" borderId="0" xfId="0" applyFill="1" applyBorder="1"/>
    <xf numFmtId="0" fontId="0" fillId="5" borderId="12" xfId="0" applyFill="1" applyBorder="1"/>
    <xf numFmtId="0" fontId="6" fillId="5" borderId="11" xfId="0" applyFont="1" applyFill="1" applyBorder="1"/>
    <xf numFmtId="0" fontId="6" fillId="5" borderId="16" xfId="0" applyFont="1" applyFill="1" applyBorder="1"/>
    <xf numFmtId="164" fontId="6" fillId="5" borderId="0" xfId="0" applyNumberFormat="1" applyFont="1" applyFill="1" applyBorder="1"/>
    <xf numFmtId="164" fontId="6" fillId="5" borderId="12" xfId="0" applyNumberFormat="1" applyFont="1" applyFill="1" applyBorder="1"/>
    <xf numFmtId="0" fontId="6" fillId="5" borderId="0" xfId="0" applyFont="1" applyFill="1" applyBorder="1"/>
    <xf numFmtId="0" fontId="6" fillId="5" borderId="12" xfId="0" applyFont="1" applyFill="1" applyBorder="1"/>
    <xf numFmtId="0" fontId="6" fillId="6" borderId="11" xfId="0" applyFont="1" applyFill="1" applyBorder="1"/>
    <xf numFmtId="0" fontId="6" fillId="6" borderId="16" xfId="0" applyFont="1" applyFill="1" applyBorder="1"/>
    <xf numFmtId="0" fontId="6" fillId="6" borderId="0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164" fontId="6" fillId="6" borderId="14" xfId="0" applyNumberFormat="1" applyFont="1" applyFill="1" applyBorder="1"/>
    <xf numFmtId="164" fontId="6" fillId="6" borderId="15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10" fontId="0" fillId="3" borderId="0" xfId="0" applyNumberFormat="1" applyFill="1" applyBorder="1"/>
    <xf numFmtId="10" fontId="0" fillId="4" borderId="0" xfId="0" applyNumberFormat="1" applyFill="1" applyBorder="1"/>
    <xf numFmtId="0" fontId="0" fillId="0" borderId="0" xfId="0" applyAlignment="1">
      <alignment horizont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0" fontId="0" fillId="3" borderId="11" xfId="0" applyNumberFormat="1" applyFill="1" applyBorder="1"/>
    <xf numFmtId="10" fontId="0" fillId="3" borderId="12" xfId="0" applyNumberFormat="1" applyFill="1" applyBorder="1"/>
    <xf numFmtId="164" fontId="6" fillId="3" borderId="11" xfId="0" applyNumberFormat="1" applyFont="1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164" fontId="0" fillId="4" borderId="24" xfId="0" applyNumberFormat="1" applyFill="1" applyBorder="1"/>
    <xf numFmtId="164" fontId="0" fillId="4" borderId="8" xfId="0" applyNumberFormat="1" applyFill="1" applyBorder="1"/>
    <xf numFmtId="16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6" fillId="5" borderId="0" xfId="0" applyNumberFormat="1" applyFont="1" applyFill="1" applyBorder="1"/>
    <xf numFmtId="10" fontId="6" fillId="5" borderId="12" xfId="0" applyNumberFormat="1" applyFont="1" applyFill="1" applyBorder="1"/>
    <xf numFmtId="0" fontId="9" fillId="0" borderId="0" xfId="0" applyFont="1"/>
    <xf numFmtId="0" fontId="10" fillId="0" borderId="0" xfId="1" applyFont="1"/>
    <xf numFmtId="0" fontId="9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  <a:r>
              <a:rPr lang="de-DE" baseline="0"/>
              <a:t> und Ausgaben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'E-A Rechner'!$C$10</c:f>
              <c:strCache>
                <c:ptCount val="1"/>
                <c:pt idx="0">
                  <c:v>Gesamte Einkünfte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'E-A Rechner'!$E$4:$P$4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'E-A Rechner'!$E$10:$P$10</c:f>
              <c:numCache>
                <c:formatCode>#,##0.00\ "€"</c:formatCode>
                <c:ptCount val="1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7-494E-A521-6C2350BE9F7D}"/>
            </c:ext>
          </c:extLst>
        </c:ser>
        <c:ser>
          <c:idx val="0"/>
          <c:order val="1"/>
          <c:tx>
            <c:strRef>
              <c:f>'E-A Rechner'!$C$91</c:f>
              <c:strCache>
                <c:ptCount val="1"/>
                <c:pt idx="0">
                  <c:v> Gesamte Ausgaben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'E-A Rechner'!$E$91:$P$91</c:f>
              <c:numCache>
                <c:formatCode>#,##0.00\ "€"</c:formatCode>
                <c:ptCount val="12"/>
                <c:pt idx="0">
                  <c:v>1500</c:v>
                </c:pt>
                <c:pt idx="1">
                  <c:v>1650</c:v>
                </c:pt>
                <c:pt idx="2">
                  <c:v>1600</c:v>
                </c:pt>
                <c:pt idx="3">
                  <c:v>1700</c:v>
                </c:pt>
                <c:pt idx="4">
                  <c:v>1600</c:v>
                </c:pt>
                <c:pt idx="5">
                  <c:v>1550</c:v>
                </c:pt>
                <c:pt idx="6">
                  <c:v>1500</c:v>
                </c:pt>
                <c:pt idx="7">
                  <c:v>1600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67-494E-A521-6C2350BE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705712"/>
        <c:axId val="723705056"/>
        <c:extLst/>
      </c:barChart>
      <c:catAx>
        <c:axId val="7237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056"/>
        <c:crosses val="autoZero"/>
        <c:auto val="1"/>
        <c:lblAlgn val="ctr"/>
        <c:lblOffset val="100"/>
        <c:noMultiLvlLbl val="0"/>
      </c:catAx>
      <c:valAx>
        <c:axId val="7237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Investments, Sparen &amp; Finanzierung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'E-A Rechner'!$C$24</c:f>
              <c:strCache>
                <c:ptCount val="1"/>
                <c:pt idx="0">
                  <c:v> Wertpapierdepot Sparpläne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'E-A Rechner'!$E$4:$P$4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'E-A Rechner'!$E$24:$P$24</c:f>
              <c:numCache>
                <c:formatCode>#,##0.00\ "€"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D-4ACD-84CD-E48BAECD650D}"/>
            </c:ext>
          </c:extLst>
        </c:ser>
        <c:ser>
          <c:idx val="0"/>
          <c:order val="1"/>
          <c:tx>
            <c:strRef>
              <c:f>'E-A Rechner'!$C$25</c:f>
              <c:strCache>
                <c:ptCount val="1"/>
                <c:pt idx="0">
                  <c:v> Fondspolizze Sparpläne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'E-A Rechner'!$E$25:$P$25</c:f>
              <c:numCache>
                <c:formatCode>#,##0.00\ "€"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D-4ACD-84CD-E48BAECD650D}"/>
            </c:ext>
          </c:extLst>
        </c:ser>
        <c:ser>
          <c:idx val="1"/>
          <c:order val="2"/>
          <c:tx>
            <c:strRef>
              <c:f>'E-A Rechner'!$C$27</c:f>
              <c:strCache>
                <c:ptCount val="1"/>
                <c:pt idx="0">
                  <c:v> Finanzierung Immobilie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'E-A Rechner'!$E$27:$P$27</c:f>
              <c:numCache>
                <c:formatCode>#,##0.00\ "€"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300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D-4ACD-84CD-E48BAECD650D}"/>
            </c:ext>
          </c:extLst>
        </c:ser>
        <c:ser>
          <c:idx val="2"/>
          <c:order val="3"/>
          <c:tx>
            <c:strRef>
              <c:f>'E-A Rechner'!$C$26</c:f>
              <c:strCache>
                <c:ptCount val="1"/>
                <c:pt idx="0">
                  <c:v> Sonstiges Sparen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val>
            <c:numRef>
              <c:f>'E-A Rechner'!$E$26:$P$26</c:f>
              <c:numCache>
                <c:formatCode>#,##0.00\ "€"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FD-4ACD-84CD-E48BAECD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705712"/>
        <c:axId val="723705056"/>
        <c:extLst/>
      </c:barChart>
      <c:catAx>
        <c:axId val="7237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056"/>
        <c:crosses val="autoZero"/>
        <c:auto val="1"/>
        <c:lblAlgn val="ctr"/>
        <c:lblOffset val="100"/>
        <c:noMultiLvlLbl val="0"/>
      </c:catAx>
      <c:valAx>
        <c:axId val="7237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Verteilung</a:t>
            </a:r>
            <a:r>
              <a:rPr lang="de-DE" baseline="0"/>
              <a:t> Ausgaben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'E-A Rechner'!$C$89</c:f>
              <c:strCache>
                <c:ptCount val="1"/>
                <c:pt idx="0">
                  <c:v> Gesamte variable Ausgaben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'E-A Rechner'!$E$4:$P$4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'E-A Rechner'!$E$89:$P$89</c:f>
              <c:numCache>
                <c:formatCode>#,##0.00\ "€"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400</c:v>
                </c:pt>
                <c:pt idx="3">
                  <c:v>500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9-40F2-AA81-DB5D133F9157}"/>
            </c:ext>
          </c:extLst>
        </c:ser>
        <c:ser>
          <c:idx val="2"/>
          <c:order val="1"/>
          <c:tx>
            <c:strRef>
              <c:f>'E-A Rechner'!$C$56</c:f>
              <c:strCache>
                <c:ptCount val="1"/>
                <c:pt idx="0">
                  <c:v> Gesamte fixe Ausgaben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val>
            <c:numRef>
              <c:f>'E-A Rechner'!$E$56:$P$56</c:f>
              <c:numCache>
                <c:formatCode>#,##0.00\ "€"</c:formatCode>
                <c:ptCount val="12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1300</c:v>
                </c:pt>
                <c:pt idx="5">
                  <c:v>1250</c:v>
                </c:pt>
                <c:pt idx="6">
                  <c:v>1200</c:v>
                </c:pt>
                <c:pt idx="7">
                  <c:v>1300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9-40F2-AA81-DB5D133F9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705712"/>
        <c:axId val="723705056"/>
        <c:extLst/>
      </c:barChart>
      <c:catAx>
        <c:axId val="7237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056"/>
        <c:crosses val="autoZero"/>
        <c:auto val="1"/>
        <c:lblAlgn val="ctr"/>
        <c:lblOffset val="100"/>
        <c:noMultiLvlLbl val="0"/>
      </c:catAx>
      <c:valAx>
        <c:axId val="7237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70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0</xdr:row>
      <xdr:rowOff>0</xdr:rowOff>
    </xdr:from>
    <xdr:to>
      <xdr:col>15</xdr:col>
      <xdr:colOff>862409</xdr:colOff>
      <xdr:row>2</xdr:row>
      <xdr:rowOff>178594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4A9C816-F151-4256-BE07-02217E8F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7281" y="0"/>
          <a:ext cx="1862534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142875</xdr:rowOff>
    </xdr:from>
    <xdr:to>
      <xdr:col>11</xdr:col>
      <xdr:colOff>361950</xdr:colOff>
      <xdr:row>15</xdr:row>
      <xdr:rowOff>76201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5BF7C3E-C9AC-4767-862C-5340964E2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16</xdr:row>
      <xdr:rowOff>133351</xdr:rowOff>
    </xdr:from>
    <xdr:to>
      <xdr:col>2</xdr:col>
      <xdr:colOff>685801</xdr:colOff>
      <xdr:row>28</xdr:row>
      <xdr:rowOff>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85DEB5-F231-4244-8C36-317EC9024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257175</xdr:colOff>
      <xdr:row>16</xdr:row>
      <xdr:rowOff>133350</xdr:rowOff>
    </xdr:from>
    <xdr:to>
      <xdr:col>11</xdr:col>
      <xdr:colOff>361950</xdr:colOff>
      <xdr:row>28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68C1FDE-40F8-49DC-AF1B-9C0C8B462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333374</xdr:colOff>
      <xdr:row>0</xdr:row>
      <xdr:rowOff>0</xdr:rowOff>
    </xdr:from>
    <xdr:to>
      <xdr:col>11</xdr:col>
      <xdr:colOff>338533</xdr:colOff>
      <xdr:row>2</xdr:row>
      <xdr:rowOff>76161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ED5D8E4-D706-460C-B93B-8347DD816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574" y="0"/>
          <a:ext cx="1529159" cy="74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ynup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ynup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18D1-0F6E-42BA-8866-7771B325CB8D}">
  <dimension ref="A1:R97"/>
  <sheetViews>
    <sheetView showGridLines="0" zoomScale="80" zoomScaleNormal="80" workbookViewId="0">
      <selection activeCell="C1" sqref="C1:P2"/>
    </sheetView>
  </sheetViews>
  <sheetFormatPr baseColWidth="10" defaultRowHeight="15" x14ac:dyDescent="0.25"/>
  <cols>
    <col min="2" max="2" width="4.28515625" customWidth="1"/>
    <col min="3" max="3" width="37" bestFit="1" customWidth="1"/>
    <col min="4" max="4" width="5" customWidth="1"/>
    <col min="5" max="16" width="13.28515625" bestFit="1" customWidth="1"/>
  </cols>
  <sheetData>
    <row r="1" spans="1:18" ht="36.75" customHeight="1" x14ac:dyDescent="0.5">
      <c r="A1" s="117"/>
      <c r="C1" s="117" t="s">
        <v>72</v>
      </c>
    </row>
    <row r="2" spans="1:18" ht="21" x14ac:dyDescent="0.35">
      <c r="A2" s="118"/>
      <c r="C2" s="118" t="s">
        <v>40</v>
      </c>
    </row>
    <row r="3" spans="1:18" ht="15.75" thickBot="1" x14ac:dyDescent="0.3"/>
    <row r="4" spans="1:18" ht="27" thickBot="1" x14ac:dyDescent="0.45">
      <c r="C4" s="7" t="s">
        <v>65</v>
      </c>
      <c r="D4" s="11"/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11</v>
      </c>
    </row>
    <row r="5" spans="1:18" ht="21.75" thickBot="1" x14ac:dyDescent="0.4">
      <c r="C5" s="6"/>
      <c r="D5" s="5"/>
      <c r="E5" s="1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21" x14ac:dyDescent="0.35">
      <c r="C6" s="14" t="s">
        <v>49</v>
      </c>
      <c r="D6" s="15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18" x14ac:dyDescent="0.25">
      <c r="C7" s="16" t="s">
        <v>50</v>
      </c>
      <c r="D7" s="17"/>
      <c r="E7" s="18">
        <v>2000</v>
      </c>
      <c r="F7" s="19">
        <v>2000</v>
      </c>
      <c r="G7" s="19">
        <v>2000</v>
      </c>
      <c r="H7" s="19">
        <v>2000</v>
      </c>
      <c r="I7" s="19">
        <v>2000</v>
      </c>
      <c r="J7" s="19">
        <v>2000</v>
      </c>
      <c r="K7" s="19">
        <v>2000</v>
      </c>
      <c r="L7" s="19">
        <v>2000</v>
      </c>
      <c r="M7" s="19">
        <v>2000</v>
      </c>
      <c r="N7" s="19">
        <v>2000</v>
      </c>
      <c r="O7" s="19">
        <v>2000</v>
      </c>
      <c r="P7" s="19">
        <v>2000</v>
      </c>
      <c r="Q7" s="1"/>
      <c r="R7" s="1"/>
    </row>
    <row r="8" spans="1:18" x14ac:dyDescent="0.25">
      <c r="C8" s="16" t="s">
        <v>12</v>
      </c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  <c r="Q8" s="1"/>
      <c r="R8" s="1"/>
    </row>
    <row r="9" spans="1:18" x14ac:dyDescent="0.25">
      <c r="C9" s="16" t="s">
        <v>14</v>
      </c>
      <c r="D9" s="17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"/>
      <c r="R9" s="1"/>
    </row>
    <row r="10" spans="1:18" s="8" customFormat="1" ht="19.5" thickBot="1" x14ac:dyDescent="0.35">
      <c r="C10" s="21" t="s">
        <v>13</v>
      </c>
      <c r="D10" s="22"/>
      <c r="E10" s="23">
        <f>SUM(E7:E9)</f>
        <v>2000</v>
      </c>
      <c r="F10" s="24">
        <f t="shared" ref="F10:P10" si="0">SUM(F7:F9)</f>
        <v>2000</v>
      </c>
      <c r="G10" s="24">
        <f t="shared" si="0"/>
        <v>2000</v>
      </c>
      <c r="H10" s="24">
        <f t="shared" si="0"/>
        <v>2000</v>
      </c>
      <c r="I10" s="24">
        <f t="shared" si="0"/>
        <v>2000</v>
      </c>
      <c r="J10" s="24">
        <f t="shared" si="0"/>
        <v>2000</v>
      </c>
      <c r="K10" s="24">
        <f t="shared" si="0"/>
        <v>2000</v>
      </c>
      <c r="L10" s="24">
        <f t="shared" si="0"/>
        <v>2000</v>
      </c>
      <c r="M10" s="24">
        <f t="shared" si="0"/>
        <v>2000</v>
      </c>
      <c r="N10" s="24">
        <f t="shared" si="0"/>
        <v>2000</v>
      </c>
      <c r="O10" s="24">
        <f t="shared" si="0"/>
        <v>2000</v>
      </c>
      <c r="P10" s="25">
        <f t="shared" si="0"/>
        <v>2000</v>
      </c>
      <c r="Q10" s="9"/>
      <c r="R10" s="9"/>
    </row>
    <row r="11" spans="1:18" ht="15.75" thickBot="1" x14ac:dyDescent="0.3">
      <c r="C11" s="12"/>
      <c r="D11" s="4"/>
      <c r="E11" s="13"/>
      <c r="F11" s="13" t="s">
        <v>57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"/>
      <c r="R11" s="1"/>
    </row>
    <row r="12" spans="1:18" x14ac:dyDescent="0.25">
      <c r="C12" s="26" t="s">
        <v>15</v>
      </c>
      <c r="D12" s="27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1"/>
      <c r="R12" s="1"/>
    </row>
    <row r="13" spans="1:18" x14ac:dyDescent="0.25">
      <c r="C13" s="31" t="s">
        <v>59</v>
      </c>
      <c r="D13" s="31"/>
      <c r="E13" s="32">
        <v>700</v>
      </c>
      <c r="F13" s="33">
        <v>700</v>
      </c>
      <c r="G13" s="33">
        <v>700</v>
      </c>
      <c r="H13" s="33">
        <v>700</v>
      </c>
      <c r="I13" s="33">
        <v>700</v>
      </c>
      <c r="J13" s="33">
        <v>700</v>
      </c>
      <c r="K13" s="33">
        <v>700</v>
      </c>
      <c r="L13" s="33">
        <v>700</v>
      </c>
      <c r="M13" s="33">
        <v>700</v>
      </c>
      <c r="N13" s="33">
        <v>700</v>
      </c>
      <c r="O13" s="33">
        <v>700</v>
      </c>
      <c r="P13" s="34">
        <v>700</v>
      </c>
      <c r="Q13" s="1"/>
      <c r="R13" s="1"/>
    </row>
    <row r="14" spans="1:18" x14ac:dyDescent="0.25">
      <c r="C14" s="31" t="s">
        <v>41</v>
      </c>
      <c r="D14" s="31"/>
      <c r="E14" s="32">
        <v>100</v>
      </c>
      <c r="F14" s="33">
        <v>100</v>
      </c>
      <c r="G14" s="33">
        <v>100</v>
      </c>
      <c r="H14" s="33">
        <v>100</v>
      </c>
      <c r="I14" s="33">
        <v>100</v>
      </c>
      <c r="J14" s="33">
        <v>100</v>
      </c>
      <c r="K14" s="33">
        <v>100</v>
      </c>
      <c r="L14" s="33">
        <v>100</v>
      </c>
      <c r="M14" s="33">
        <v>100</v>
      </c>
      <c r="N14" s="33">
        <v>100</v>
      </c>
      <c r="O14" s="33">
        <v>100</v>
      </c>
      <c r="P14" s="34">
        <v>100</v>
      </c>
      <c r="Q14" s="1"/>
      <c r="R14" s="1"/>
    </row>
    <row r="15" spans="1:18" x14ac:dyDescent="0.25">
      <c r="C15" s="31" t="s">
        <v>16</v>
      </c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1"/>
      <c r="R15" s="1"/>
    </row>
    <row r="16" spans="1:18" x14ac:dyDescent="0.25">
      <c r="C16" s="35"/>
      <c r="D16" s="35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1"/>
      <c r="R16" s="1"/>
    </row>
    <row r="17" spans="3:18" x14ac:dyDescent="0.25">
      <c r="C17" s="27" t="s">
        <v>17</v>
      </c>
      <c r="D17" s="27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1"/>
      <c r="R17" s="1"/>
    </row>
    <row r="18" spans="3:18" x14ac:dyDescent="0.25">
      <c r="C18" s="31" t="s">
        <v>18</v>
      </c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1"/>
      <c r="R18" s="1"/>
    </row>
    <row r="19" spans="3:18" x14ac:dyDescent="0.25">
      <c r="C19" s="31" t="s">
        <v>48</v>
      </c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1"/>
      <c r="R19" s="1"/>
    </row>
    <row r="20" spans="3:18" x14ac:dyDescent="0.25">
      <c r="C20" s="31" t="s">
        <v>19</v>
      </c>
      <c r="D20" s="31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1"/>
      <c r="R20" s="1"/>
    </row>
    <row r="21" spans="3:18" x14ac:dyDescent="0.25">
      <c r="C21" s="31" t="s">
        <v>20</v>
      </c>
      <c r="D21" s="31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1"/>
      <c r="R21" s="1"/>
    </row>
    <row r="22" spans="3:18" x14ac:dyDescent="0.25">
      <c r="C22" s="35"/>
      <c r="D22" s="35"/>
      <c r="E22" s="36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1"/>
      <c r="R22" s="1"/>
    </row>
    <row r="23" spans="3:18" x14ac:dyDescent="0.25">
      <c r="C23" s="27" t="s">
        <v>42</v>
      </c>
      <c r="D23" s="27"/>
      <c r="E23" s="36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1"/>
      <c r="R23" s="1"/>
    </row>
    <row r="24" spans="3:18" x14ac:dyDescent="0.25">
      <c r="C24" s="31" t="s">
        <v>47</v>
      </c>
      <c r="D24" s="31"/>
      <c r="E24" s="32">
        <v>100</v>
      </c>
      <c r="F24" s="33">
        <v>100</v>
      </c>
      <c r="G24" s="33">
        <v>100</v>
      </c>
      <c r="H24" s="33">
        <v>100</v>
      </c>
      <c r="I24" s="33">
        <v>200</v>
      </c>
      <c r="J24" s="33">
        <v>100</v>
      </c>
      <c r="K24" s="33">
        <v>100</v>
      </c>
      <c r="L24" s="33">
        <v>100</v>
      </c>
      <c r="M24" s="33">
        <v>100</v>
      </c>
      <c r="N24" s="33">
        <v>100</v>
      </c>
      <c r="O24" s="33">
        <v>100</v>
      </c>
      <c r="P24" s="34">
        <v>100</v>
      </c>
      <c r="Q24" s="1"/>
      <c r="R24" s="1"/>
    </row>
    <row r="25" spans="3:18" x14ac:dyDescent="0.25">
      <c r="C25" s="31" t="s">
        <v>43</v>
      </c>
      <c r="D25" s="31"/>
      <c r="E25" s="32">
        <v>50</v>
      </c>
      <c r="F25" s="33">
        <v>50</v>
      </c>
      <c r="G25" s="33">
        <v>50</v>
      </c>
      <c r="H25" s="33">
        <v>50</v>
      </c>
      <c r="I25" s="33">
        <v>50</v>
      </c>
      <c r="J25" s="33">
        <v>50</v>
      </c>
      <c r="K25" s="33">
        <v>50</v>
      </c>
      <c r="L25" s="33">
        <v>50</v>
      </c>
      <c r="M25" s="33">
        <v>50</v>
      </c>
      <c r="N25" s="33">
        <v>50</v>
      </c>
      <c r="O25" s="33">
        <v>50</v>
      </c>
      <c r="P25" s="34">
        <v>50</v>
      </c>
      <c r="Q25" s="1"/>
      <c r="R25" s="1"/>
    </row>
    <row r="26" spans="3:18" x14ac:dyDescent="0.25">
      <c r="C26" s="31" t="s">
        <v>64</v>
      </c>
      <c r="D26" s="31"/>
      <c r="E26" s="32">
        <v>50</v>
      </c>
      <c r="F26" s="33">
        <v>50</v>
      </c>
      <c r="G26" s="33">
        <v>50</v>
      </c>
      <c r="H26" s="33">
        <v>50</v>
      </c>
      <c r="I26" s="33">
        <v>50</v>
      </c>
      <c r="J26" s="33">
        <v>100</v>
      </c>
      <c r="K26" s="33">
        <v>50</v>
      </c>
      <c r="L26" s="33">
        <v>50</v>
      </c>
      <c r="M26" s="33">
        <v>50</v>
      </c>
      <c r="N26" s="33">
        <v>50</v>
      </c>
      <c r="O26" s="33">
        <v>50</v>
      </c>
      <c r="P26" s="34">
        <v>50</v>
      </c>
      <c r="Q26" s="1"/>
      <c r="R26" s="1"/>
    </row>
    <row r="27" spans="3:18" x14ac:dyDescent="0.25">
      <c r="C27" s="31" t="s">
        <v>66</v>
      </c>
      <c r="D27" s="31"/>
      <c r="E27" s="32">
        <v>200</v>
      </c>
      <c r="F27" s="33">
        <v>200</v>
      </c>
      <c r="G27" s="33">
        <v>200</v>
      </c>
      <c r="H27" s="33">
        <v>200</v>
      </c>
      <c r="I27" s="33">
        <v>200</v>
      </c>
      <c r="J27" s="33">
        <v>200</v>
      </c>
      <c r="K27" s="33">
        <v>200</v>
      </c>
      <c r="L27" s="33">
        <v>300</v>
      </c>
      <c r="M27" s="33">
        <v>200</v>
      </c>
      <c r="N27" s="33">
        <v>200</v>
      </c>
      <c r="O27" s="33">
        <v>200</v>
      </c>
      <c r="P27" s="34">
        <v>200</v>
      </c>
      <c r="Q27" s="1"/>
      <c r="R27" s="1"/>
    </row>
    <row r="28" spans="3:18" x14ac:dyDescent="0.25">
      <c r="C28" s="35"/>
      <c r="D28" s="35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  <c r="Q28" s="1"/>
      <c r="R28" s="1"/>
    </row>
    <row r="29" spans="3:18" x14ac:dyDescent="0.25">
      <c r="C29" s="27" t="s">
        <v>45</v>
      </c>
      <c r="D29" s="27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  <c r="Q29" s="1"/>
      <c r="R29" s="1"/>
    </row>
    <row r="30" spans="3:18" x14ac:dyDescent="0.25">
      <c r="C30" s="31" t="s">
        <v>56</v>
      </c>
      <c r="D30" s="31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1"/>
      <c r="R30" s="1"/>
    </row>
    <row r="31" spans="3:18" x14ac:dyDescent="0.25">
      <c r="C31" s="31" t="s">
        <v>44</v>
      </c>
      <c r="D31" s="31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1"/>
      <c r="R31" s="1"/>
    </row>
    <row r="32" spans="3:18" x14ac:dyDescent="0.25">
      <c r="C32" s="35"/>
      <c r="D32" s="35"/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1"/>
      <c r="R32" s="1"/>
    </row>
    <row r="33" spans="3:18" x14ac:dyDescent="0.25">
      <c r="C33" s="27" t="s">
        <v>23</v>
      </c>
      <c r="D33" s="27"/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  <c r="Q33" s="1"/>
      <c r="R33" s="1"/>
    </row>
    <row r="34" spans="3:18" x14ac:dyDescent="0.25">
      <c r="C34" s="39" t="s">
        <v>21</v>
      </c>
      <c r="D34" s="39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1"/>
      <c r="R34" s="1"/>
    </row>
    <row r="35" spans="3:18" x14ac:dyDescent="0.25">
      <c r="C35" s="31" t="s">
        <v>46</v>
      </c>
      <c r="D35" s="31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1"/>
      <c r="R35" s="1"/>
    </row>
    <row r="36" spans="3:18" x14ac:dyDescent="0.25">
      <c r="C36" s="31" t="s">
        <v>22</v>
      </c>
      <c r="D36" s="31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  <c r="Q36" s="1"/>
      <c r="R36" s="1"/>
    </row>
    <row r="37" spans="3:18" x14ac:dyDescent="0.25">
      <c r="C37" s="31" t="s">
        <v>53</v>
      </c>
      <c r="D37" s="31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1"/>
      <c r="R37" s="1"/>
    </row>
    <row r="38" spans="3:18" ht="15.75" thickBot="1" x14ac:dyDescent="0.3">
      <c r="C38" s="40" t="s">
        <v>23</v>
      </c>
      <c r="D38" s="31"/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/>
      <c r="Q38" s="1"/>
      <c r="R38" s="1"/>
    </row>
    <row r="39" spans="3:18" x14ac:dyDescent="0.25">
      <c r="C39" s="35"/>
      <c r="D39" s="44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1"/>
      <c r="R39" s="1"/>
    </row>
    <row r="40" spans="3:18" ht="21" x14ac:dyDescent="0.35">
      <c r="C40" s="45" t="s">
        <v>24</v>
      </c>
      <c r="D40" s="46"/>
      <c r="E40" s="3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/>
      <c r="Q40" s="1"/>
      <c r="R40" s="1"/>
    </row>
    <row r="41" spans="3:18" x14ac:dyDescent="0.25">
      <c r="C41" s="31" t="s">
        <v>25</v>
      </c>
      <c r="D41" s="47"/>
      <c r="E41" s="36">
        <f>SUM(E13:E15)</f>
        <v>800</v>
      </c>
      <c r="F41" s="37">
        <f t="shared" ref="F41:P41" si="1">SUM(F13:F15)</f>
        <v>800</v>
      </c>
      <c r="G41" s="37">
        <f t="shared" si="1"/>
        <v>800</v>
      </c>
      <c r="H41" s="37">
        <f t="shared" si="1"/>
        <v>800</v>
      </c>
      <c r="I41" s="37">
        <f t="shared" si="1"/>
        <v>800</v>
      </c>
      <c r="J41" s="37">
        <f t="shared" si="1"/>
        <v>800</v>
      </c>
      <c r="K41" s="37">
        <f t="shared" si="1"/>
        <v>800</v>
      </c>
      <c r="L41" s="37">
        <f t="shared" si="1"/>
        <v>800</v>
      </c>
      <c r="M41" s="37">
        <f t="shared" si="1"/>
        <v>800</v>
      </c>
      <c r="N41" s="37">
        <f t="shared" si="1"/>
        <v>800</v>
      </c>
      <c r="O41" s="37">
        <f t="shared" si="1"/>
        <v>800</v>
      </c>
      <c r="P41" s="38">
        <f t="shared" si="1"/>
        <v>800</v>
      </c>
      <c r="Q41" s="1"/>
      <c r="R41" s="1"/>
    </row>
    <row r="42" spans="3:18" x14ac:dyDescent="0.25">
      <c r="C42" s="31" t="s">
        <v>26</v>
      </c>
      <c r="D42" s="47"/>
      <c r="E42" s="102">
        <f>E41/E56</f>
        <v>0.66666666666666663</v>
      </c>
      <c r="F42" s="94">
        <f t="shared" ref="F42:P42" si="2">F41/F56</f>
        <v>0.66666666666666663</v>
      </c>
      <c r="G42" s="94">
        <f t="shared" si="2"/>
        <v>0.66666666666666663</v>
      </c>
      <c r="H42" s="94">
        <f t="shared" si="2"/>
        <v>0.66666666666666663</v>
      </c>
      <c r="I42" s="94">
        <f t="shared" si="2"/>
        <v>0.61538461538461542</v>
      </c>
      <c r="J42" s="94">
        <f t="shared" si="2"/>
        <v>0.64</v>
      </c>
      <c r="K42" s="94">
        <f t="shared" si="2"/>
        <v>0.66666666666666663</v>
      </c>
      <c r="L42" s="94">
        <f t="shared" si="2"/>
        <v>0.61538461538461542</v>
      </c>
      <c r="M42" s="94">
        <f t="shared" si="2"/>
        <v>0.66666666666666663</v>
      </c>
      <c r="N42" s="94">
        <f t="shared" si="2"/>
        <v>0.66666666666666663</v>
      </c>
      <c r="O42" s="94">
        <f t="shared" si="2"/>
        <v>0.66666666666666663</v>
      </c>
      <c r="P42" s="103">
        <f t="shared" si="2"/>
        <v>0.66666666666666663</v>
      </c>
      <c r="Q42" s="1"/>
      <c r="R42" s="1"/>
    </row>
    <row r="43" spans="3:18" x14ac:dyDescent="0.25">
      <c r="C43" s="35"/>
      <c r="D43" s="44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8"/>
      <c r="Q43" s="1"/>
      <c r="R43" s="1"/>
    </row>
    <row r="44" spans="3:18" x14ac:dyDescent="0.25">
      <c r="C44" s="31" t="s">
        <v>17</v>
      </c>
      <c r="D44" s="47"/>
      <c r="E44" s="36">
        <f>SUM(E18:E21)</f>
        <v>0</v>
      </c>
      <c r="F44" s="37">
        <f t="shared" ref="F44:P44" si="3">SUM(F18:F21)</f>
        <v>0</v>
      </c>
      <c r="G44" s="37">
        <f t="shared" si="3"/>
        <v>0</v>
      </c>
      <c r="H44" s="37">
        <f t="shared" si="3"/>
        <v>0</v>
      </c>
      <c r="I44" s="37">
        <f t="shared" si="3"/>
        <v>0</v>
      </c>
      <c r="J44" s="37">
        <f t="shared" si="3"/>
        <v>0</v>
      </c>
      <c r="K44" s="37">
        <f t="shared" si="3"/>
        <v>0</v>
      </c>
      <c r="L44" s="37">
        <f t="shared" si="3"/>
        <v>0</v>
      </c>
      <c r="M44" s="37">
        <f t="shared" si="3"/>
        <v>0</v>
      </c>
      <c r="N44" s="37">
        <f t="shared" si="3"/>
        <v>0</v>
      </c>
      <c r="O44" s="37">
        <f t="shared" si="3"/>
        <v>0</v>
      </c>
      <c r="P44" s="38">
        <f t="shared" si="3"/>
        <v>0</v>
      </c>
      <c r="Q44" s="1"/>
      <c r="R44" s="1"/>
    </row>
    <row r="45" spans="3:18" x14ac:dyDescent="0.25">
      <c r="C45" s="31" t="s">
        <v>26</v>
      </c>
      <c r="D45" s="47"/>
      <c r="E45" s="102">
        <f>E44/E56</f>
        <v>0</v>
      </c>
      <c r="F45" s="94">
        <f t="shared" ref="F45:P45" si="4">F44/F56</f>
        <v>0</v>
      </c>
      <c r="G45" s="94">
        <f t="shared" si="4"/>
        <v>0</v>
      </c>
      <c r="H45" s="94">
        <f t="shared" si="4"/>
        <v>0</v>
      </c>
      <c r="I45" s="94">
        <f t="shared" si="4"/>
        <v>0</v>
      </c>
      <c r="J45" s="94">
        <f t="shared" si="4"/>
        <v>0</v>
      </c>
      <c r="K45" s="94">
        <f t="shared" si="4"/>
        <v>0</v>
      </c>
      <c r="L45" s="94">
        <f t="shared" si="4"/>
        <v>0</v>
      </c>
      <c r="M45" s="94">
        <f t="shared" si="4"/>
        <v>0</v>
      </c>
      <c r="N45" s="94">
        <f t="shared" si="4"/>
        <v>0</v>
      </c>
      <c r="O45" s="94">
        <f t="shared" si="4"/>
        <v>0</v>
      </c>
      <c r="P45" s="103">
        <f t="shared" si="4"/>
        <v>0</v>
      </c>
      <c r="Q45" s="1"/>
      <c r="R45" s="1"/>
    </row>
    <row r="46" spans="3:18" x14ac:dyDescent="0.25">
      <c r="C46" s="35"/>
      <c r="D46" s="44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"/>
      <c r="R46" s="1"/>
    </row>
    <row r="47" spans="3:18" x14ac:dyDescent="0.25">
      <c r="C47" s="31" t="s">
        <v>42</v>
      </c>
      <c r="D47" s="47"/>
      <c r="E47" s="36">
        <f>SUM(E24:E27)</f>
        <v>400</v>
      </c>
      <c r="F47" s="37">
        <f t="shared" ref="F47:P47" si="5">SUM(F24:F27)</f>
        <v>400</v>
      </c>
      <c r="G47" s="37">
        <f t="shared" si="5"/>
        <v>400</v>
      </c>
      <c r="H47" s="37">
        <f t="shared" si="5"/>
        <v>400</v>
      </c>
      <c r="I47" s="37">
        <f t="shared" si="5"/>
        <v>500</v>
      </c>
      <c r="J47" s="37">
        <f t="shared" si="5"/>
        <v>450</v>
      </c>
      <c r="K47" s="37">
        <f t="shared" si="5"/>
        <v>400</v>
      </c>
      <c r="L47" s="37">
        <f t="shared" si="5"/>
        <v>500</v>
      </c>
      <c r="M47" s="37">
        <f t="shared" si="5"/>
        <v>400</v>
      </c>
      <c r="N47" s="37">
        <f t="shared" si="5"/>
        <v>400</v>
      </c>
      <c r="O47" s="37">
        <f t="shared" si="5"/>
        <v>400</v>
      </c>
      <c r="P47" s="38">
        <f t="shared" si="5"/>
        <v>400</v>
      </c>
      <c r="Q47" s="1"/>
      <c r="R47" s="1"/>
    </row>
    <row r="48" spans="3:18" x14ac:dyDescent="0.25">
      <c r="C48" s="31" t="s">
        <v>61</v>
      </c>
      <c r="D48" s="47"/>
      <c r="E48" s="102">
        <f>E47/E56</f>
        <v>0.33333333333333331</v>
      </c>
      <c r="F48" s="94">
        <f t="shared" ref="F48:P48" si="6">F47/F56</f>
        <v>0.33333333333333331</v>
      </c>
      <c r="G48" s="94">
        <f t="shared" si="6"/>
        <v>0.33333333333333331</v>
      </c>
      <c r="H48" s="94">
        <f t="shared" si="6"/>
        <v>0.33333333333333331</v>
      </c>
      <c r="I48" s="94">
        <f t="shared" si="6"/>
        <v>0.38461538461538464</v>
      </c>
      <c r="J48" s="94">
        <f t="shared" si="6"/>
        <v>0.36</v>
      </c>
      <c r="K48" s="94">
        <f t="shared" si="6"/>
        <v>0.33333333333333331</v>
      </c>
      <c r="L48" s="94">
        <f t="shared" si="6"/>
        <v>0.38461538461538464</v>
      </c>
      <c r="M48" s="94">
        <f t="shared" si="6"/>
        <v>0.33333333333333331</v>
      </c>
      <c r="N48" s="94">
        <f t="shared" si="6"/>
        <v>0.33333333333333331</v>
      </c>
      <c r="O48" s="94">
        <f t="shared" si="6"/>
        <v>0.33333333333333331</v>
      </c>
      <c r="P48" s="103">
        <f t="shared" si="6"/>
        <v>0.33333333333333331</v>
      </c>
      <c r="Q48" s="1"/>
      <c r="R48" s="1"/>
    </row>
    <row r="49" spans="3:18" x14ac:dyDescent="0.25">
      <c r="C49" s="35"/>
      <c r="D49" s="44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1"/>
      <c r="R49" s="1"/>
    </row>
    <row r="50" spans="3:18" x14ac:dyDescent="0.25">
      <c r="C50" s="31" t="s">
        <v>45</v>
      </c>
      <c r="D50" s="47"/>
      <c r="E50" s="36">
        <f>SUM(E30:E31)</f>
        <v>0</v>
      </c>
      <c r="F50" s="37">
        <f t="shared" ref="F50:P50" si="7">SUM(F30:F31)</f>
        <v>0</v>
      </c>
      <c r="G50" s="37">
        <f t="shared" si="7"/>
        <v>0</v>
      </c>
      <c r="H50" s="37">
        <f t="shared" si="7"/>
        <v>0</v>
      </c>
      <c r="I50" s="37">
        <f t="shared" si="7"/>
        <v>0</v>
      </c>
      <c r="J50" s="37">
        <f t="shared" si="7"/>
        <v>0</v>
      </c>
      <c r="K50" s="37">
        <f t="shared" si="7"/>
        <v>0</v>
      </c>
      <c r="L50" s="37">
        <f t="shared" si="7"/>
        <v>0</v>
      </c>
      <c r="M50" s="37">
        <f t="shared" si="7"/>
        <v>0</v>
      </c>
      <c r="N50" s="37">
        <f t="shared" si="7"/>
        <v>0</v>
      </c>
      <c r="O50" s="37">
        <f t="shared" si="7"/>
        <v>0</v>
      </c>
      <c r="P50" s="38">
        <f t="shared" si="7"/>
        <v>0</v>
      </c>
      <c r="Q50" s="1"/>
      <c r="R50" s="1"/>
    </row>
    <row r="51" spans="3:18" x14ac:dyDescent="0.25">
      <c r="C51" s="31" t="s">
        <v>61</v>
      </c>
      <c r="D51" s="47"/>
      <c r="E51" s="102">
        <f>E50/E56</f>
        <v>0</v>
      </c>
      <c r="F51" s="94">
        <f t="shared" ref="F51:P51" si="8">F50/F56</f>
        <v>0</v>
      </c>
      <c r="G51" s="94">
        <f t="shared" si="8"/>
        <v>0</v>
      </c>
      <c r="H51" s="94">
        <f t="shared" si="8"/>
        <v>0</v>
      </c>
      <c r="I51" s="94">
        <f t="shared" si="8"/>
        <v>0</v>
      </c>
      <c r="J51" s="94">
        <f t="shared" si="8"/>
        <v>0</v>
      </c>
      <c r="K51" s="94">
        <f t="shared" si="8"/>
        <v>0</v>
      </c>
      <c r="L51" s="94">
        <f t="shared" si="8"/>
        <v>0</v>
      </c>
      <c r="M51" s="94">
        <f t="shared" si="8"/>
        <v>0</v>
      </c>
      <c r="N51" s="94">
        <f t="shared" si="8"/>
        <v>0</v>
      </c>
      <c r="O51" s="94">
        <f t="shared" si="8"/>
        <v>0</v>
      </c>
      <c r="P51" s="103">
        <f t="shared" si="8"/>
        <v>0</v>
      </c>
      <c r="Q51" s="1"/>
      <c r="R51" s="1"/>
    </row>
    <row r="52" spans="3:18" x14ac:dyDescent="0.25">
      <c r="C52" s="35"/>
      <c r="D52" s="44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"/>
      <c r="R52" s="1"/>
    </row>
    <row r="53" spans="3:18" x14ac:dyDescent="0.25">
      <c r="C53" s="35" t="s">
        <v>23</v>
      </c>
      <c r="D53" s="44"/>
      <c r="E53" s="36">
        <f>SUM(E34:E38)</f>
        <v>0</v>
      </c>
      <c r="F53" s="37">
        <f t="shared" ref="F53:P53" si="9">SUM(F34:F38)</f>
        <v>0</v>
      </c>
      <c r="G53" s="37">
        <f t="shared" si="9"/>
        <v>0</v>
      </c>
      <c r="H53" s="37">
        <f t="shared" si="9"/>
        <v>0</v>
      </c>
      <c r="I53" s="37">
        <f t="shared" si="9"/>
        <v>0</v>
      </c>
      <c r="J53" s="37">
        <f t="shared" si="9"/>
        <v>0</v>
      </c>
      <c r="K53" s="37">
        <f t="shared" si="9"/>
        <v>0</v>
      </c>
      <c r="L53" s="37">
        <f t="shared" si="9"/>
        <v>0</v>
      </c>
      <c r="M53" s="37">
        <f t="shared" si="9"/>
        <v>0</v>
      </c>
      <c r="N53" s="37">
        <f t="shared" si="9"/>
        <v>0</v>
      </c>
      <c r="O53" s="37">
        <f t="shared" si="9"/>
        <v>0</v>
      </c>
      <c r="P53" s="38">
        <f t="shared" si="9"/>
        <v>0</v>
      </c>
      <c r="Q53" s="1"/>
      <c r="R53" s="1"/>
    </row>
    <row r="54" spans="3:18" x14ac:dyDescent="0.25">
      <c r="C54" s="31" t="s">
        <v>61</v>
      </c>
      <c r="D54" s="47"/>
      <c r="E54" s="102">
        <f>E53/E56</f>
        <v>0</v>
      </c>
      <c r="F54" s="94">
        <f t="shared" ref="F54:P54" si="10">F53/F56</f>
        <v>0</v>
      </c>
      <c r="G54" s="94">
        <f t="shared" si="10"/>
        <v>0</v>
      </c>
      <c r="H54" s="94">
        <f t="shared" si="10"/>
        <v>0</v>
      </c>
      <c r="I54" s="94">
        <f t="shared" si="10"/>
        <v>0</v>
      </c>
      <c r="J54" s="94">
        <f t="shared" si="10"/>
        <v>0</v>
      </c>
      <c r="K54" s="94">
        <f t="shared" si="10"/>
        <v>0</v>
      </c>
      <c r="L54" s="94">
        <f t="shared" si="10"/>
        <v>0</v>
      </c>
      <c r="M54" s="94">
        <f t="shared" si="10"/>
        <v>0</v>
      </c>
      <c r="N54" s="94">
        <f t="shared" si="10"/>
        <v>0</v>
      </c>
      <c r="O54" s="94">
        <f t="shared" si="10"/>
        <v>0</v>
      </c>
      <c r="P54" s="103">
        <f t="shared" si="10"/>
        <v>0</v>
      </c>
      <c r="Q54" s="1"/>
      <c r="R54" s="1"/>
    </row>
    <row r="55" spans="3:18" x14ac:dyDescent="0.25">
      <c r="C55" s="31"/>
      <c r="D55" s="47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1"/>
      <c r="R55" s="1"/>
    </row>
    <row r="56" spans="3:18" s="8" customFormat="1" ht="18.75" x14ac:dyDescent="0.3">
      <c r="C56" s="48" t="s">
        <v>58</v>
      </c>
      <c r="D56" s="49"/>
      <c r="E56" s="104">
        <f>SUM(E41+E44+E47+E50+E53)</f>
        <v>1200</v>
      </c>
      <c r="F56" s="50">
        <f t="shared" ref="F56:P56" si="11">SUM(F41+F44+F47+F50+F53)</f>
        <v>1200</v>
      </c>
      <c r="G56" s="50">
        <f t="shared" si="11"/>
        <v>1200</v>
      </c>
      <c r="H56" s="50">
        <f t="shared" si="11"/>
        <v>1200</v>
      </c>
      <c r="I56" s="50">
        <f t="shared" si="11"/>
        <v>1300</v>
      </c>
      <c r="J56" s="50">
        <f t="shared" si="11"/>
        <v>1250</v>
      </c>
      <c r="K56" s="50">
        <f t="shared" si="11"/>
        <v>1200</v>
      </c>
      <c r="L56" s="50">
        <f t="shared" si="11"/>
        <v>1300</v>
      </c>
      <c r="M56" s="50">
        <f t="shared" si="11"/>
        <v>1200</v>
      </c>
      <c r="N56" s="50">
        <f t="shared" si="11"/>
        <v>1200</v>
      </c>
      <c r="O56" s="50">
        <f t="shared" si="11"/>
        <v>1200</v>
      </c>
      <c r="P56" s="51">
        <f t="shared" si="11"/>
        <v>1200</v>
      </c>
      <c r="Q56" s="9"/>
      <c r="R56" s="9"/>
    </row>
    <row r="57" spans="3:18" ht="15.75" thickBot="1" x14ac:dyDescent="0.3">
      <c r="C57" s="35"/>
      <c r="D57" s="44"/>
      <c r="E57" s="105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7"/>
      <c r="Q57" s="1"/>
      <c r="R57" s="1"/>
    </row>
    <row r="58" spans="3:18" x14ac:dyDescent="0.25">
      <c r="C58" s="52" t="s">
        <v>55</v>
      </c>
      <c r="D58" s="53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/>
      <c r="Q58" s="1"/>
      <c r="R58" s="1"/>
    </row>
    <row r="59" spans="3:18" x14ac:dyDescent="0.25">
      <c r="C59" s="56" t="s">
        <v>27</v>
      </c>
      <c r="D59" s="57"/>
      <c r="E59" s="58">
        <v>300</v>
      </c>
      <c r="F59" s="59">
        <v>300</v>
      </c>
      <c r="G59" s="59">
        <v>300</v>
      </c>
      <c r="H59" s="59">
        <v>300</v>
      </c>
      <c r="I59" s="59">
        <v>300</v>
      </c>
      <c r="J59" s="59">
        <v>300</v>
      </c>
      <c r="K59" s="59">
        <v>300</v>
      </c>
      <c r="L59" s="59">
        <v>300</v>
      </c>
      <c r="M59" s="59">
        <v>300</v>
      </c>
      <c r="N59" s="59">
        <v>300</v>
      </c>
      <c r="O59" s="59">
        <v>300</v>
      </c>
      <c r="P59" s="60">
        <v>300</v>
      </c>
      <c r="Q59" s="1"/>
      <c r="R59" s="1"/>
    </row>
    <row r="60" spans="3:18" x14ac:dyDescent="0.25">
      <c r="C60" s="56" t="s">
        <v>28</v>
      </c>
      <c r="D60" s="57"/>
      <c r="E60" s="58"/>
      <c r="F60" s="59">
        <v>100</v>
      </c>
      <c r="G60" s="59"/>
      <c r="H60" s="59"/>
      <c r="I60" s="59"/>
      <c r="J60" s="59"/>
      <c r="K60" s="59"/>
      <c r="L60" s="59"/>
      <c r="M60" s="59"/>
      <c r="N60" s="59"/>
      <c r="O60" s="59"/>
      <c r="P60" s="60"/>
      <c r="Q60" s="1"/>
      <c r="R60" s="1"/>
    </row>
    <row r="61" spans="3:18" x14ac:dyDescent="0.25">
      <c r="C61" s="56" t="s">
        <v>23</v>
      </c>
      <c r="D61" s="57"/>
      <c r="E61" s="58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60"/>
      <c r="Q61" s="1"/>
      <c r="R61" s="1"/>
    </row>
    <row r="62" spans="3:18" x14ac:dyDescent="0.25">
      <c r="C62" s="61"/>
      <c r="D62" s="53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3"/>
      <c r="Q62" s="1"/>
      <c r="R62" s="1"/>
    </row>
    <row r="63" spans="3:18" x14ac:dyDescent="0.25">
      <c r="C63" s="61" t="s">
        <v>29</v>
      </c>
      <c r="D63" s="53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3"/>
      <c r="Q63" s="1"/>
      <c r="R63" s="1"/>
    </row>
    <row r="64" spans="3:18" x14ac:dyDescent="0.25">
      <c r="C64" s="56" t="s">
        <v>30</v>
      </c>
      <c r="D64" s="57"/>
      <c r="E64" s="58"/>
      <c r="F64" s="59">
        <v>50</v>
      </c>
      <c r="G64" s="59"/>
      <c r="H64" s="59"/>
      <c r="I64" s="59"/>
      <c r="J64" s="59"/>
      <c r="K64" s="59"/>
      <c r="L64" s="59"/>
      <c r="M64" s="59"/>
      <c r="N64" s="59"/>
      <c r="O64" s="59"/>
      <c r="P64" s="60"/>
      <c r="Q64" s="1"/>
      <c r="R64" s="1"/>
    </row>
    <row r="65" spans="3:18" x14ac:dyDescent="0.25">
      <c r="C65" s="56" t="s">
        <v>31</v>
      </c>
      <c r="D65" s="57"/>
      <c r="E65" s="5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0"/>
      <c r="Q65" s="1"/>
      <c r="R65" s="1"/>
    </row>
    <row r="66" spans="3:18" x14ac:dyDescent="0.25">
      <c r="C66" s="56" t="s">
        <v>54</v>
      </c>
      <c r="D66" s="57"/>
      <c r="E66" s="58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1"/>
      <c r="R66" s="1"/>
    </row>
    <row r="67" spans="3:18" x14ac:dyDescent="0.25">
      <c r="C67" s="61"/>
      <c r="D67" s="53"/>
      <c r="E67" s="58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60"/>
      <c r="Q67" s="1"/>
      <c r="R67" s="1"/>
    </row>
    <row r="68" spans="3:18" x14ac:dyDescent="0.25">
      <c r="C68" s="61" t="s">
        <v>51</v>
      </c>
      <c r="D68" s="53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3"/>
      <c r="Q68" s="1"/>
      <c r="R68" s="1"/>
    </row>
    <row r="69" spans="3:18" x14ac:dyDescent="0.25">
      <c r="C69" s="56" t="s">
        <v>52</v>
      </c>
      <c r="D69" s="57"/>
      <c r="E69" s="58"/>
      <c r="F69" s="59"/>
      <c r="G69" s="59">
        <v>100</v>
      </c>
      <c r="H69" s="59"/>
      <c r="I69" s="59"/>
      <c r="J69" s="59"/>
      <c r="K69" s="59"/>
      <c r="L69" s="59"/>
      <c r="M69" s="59"/>
      <c r="N69" s="59"/>
      <c r="O69" s="59"/>
      <c r="P69" s="60"/>
      <c r="Q69" s="1"/>
      <c r="R69" s="1"/>
    </row>
    <row r="70" spans="3:18" x14ac:dyDescent="0.25">
      <c r="C70" s="61"/>
      <c r="D70" s="53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3"/>
      <c r="Q70" s="1"/>
      <c r="R70" s="1"/>
    </row>
    <row r="71" spans="3:18" x14ac:dyDescent="0.25">
      <c r="C71" s="61" t="s">
        <v>20</v>
      </c>
      <c r="D71" s="53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3"/>
      <c r="Q71" s="1"/>
      <c r="R71" s="1"/>
    </row>
    <row r="72" spans="3:18" x14ac:dyDescent="0.25">
      <c r="C72" s="56" t="s">
        <v>32</v>
      </c>
      <c r="D72" s="57"/>
      <c r="E72" s="58"/>
      <c r="F72" s="59"/>
      <c r="G72" s="59"/>
      <c r="H72" s="59">
        <v>200</v>
      </c>
      <c r="I72" s="59"/>
      <c r="J72" s="59"/>
      <c r="K72" s="59"/>
      <c r="L72" s="59"/>
      <c r="M72" s="59"/>
      <c r="N72" s="59"/>
      <c r="O72" s="59"/>
      <c r="P72" s="60"/>
      <c r="Q72" s="1"/>
      <c r="R72" s="1"/>
    </row>
    <row r="73" spans="3:18" x14ac:dyDescent="0.25">
      <c r="C73" s="56" t="s">
        <v>33</v>
      </c>
      <c r="D73" s="57"/>
      <c r="E73" s="58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60"/>
      <c r="Q73" s="1"/>
      <c r="R73" s="1"/>
    </row>
    <row r="74" spans="3:18" ht="15.75" thickBot="1" x14ac:dyDescent="0.3">
      <c r="C74" s="56" t="s">
        <v>20</v>
      </c>
      <c r="D74" s="57"/>
      <c r="E74" s="108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1"/>
      <c r="R74" s="1"/>
    </row>
    <row r="75" spans="3:18" x14ac:dyDescent="0.25">
      <c r="C75" s="61"/>
      <c r="D75" s="53"/>
      <c r="E75" s="111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5"/>
      <c r="Q75" s="1"/>
      <c r="R75" s="1"/>
    </row>
    <row r="76" spans="3:18" ht="21" x14ac:dyDescent="0.35">
      <c r="C76" s="64" t="s">
        <v>34</v>
      </c>
      <c r="D76" s="65"/>
      <c r="E76" s="11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3"/>
      <c r="Q76" s="1"/>
      <c r="R76" s="1"/>
    </row>
    <row r="77" spans="3:18" x14ac:dyDescent="0.25">
      <c r="C77" s="56" t="s">
        <v>55</v>
      </c>
      <c r="D77" s="57"/>
      <c r="E77" s="112">
        <f>SUM(E59:E61)</f>
        <v>300</v>
      </c>
      <c r="F77" s="62">
        <f t="shared" ref="F77:P77" si="12">SUM(F59:F61)</f>
        <v>400</v>
      </c>
      <c r="G77" s="62">
        <f t="shared" si="12"/>
        <v>300</v>
      </c>
      <c r="H77" s="62">
        <f t="shared" si="12"/>
        <v>300</v>
      </c>
      <c r="I77" s="62">
        <f t="shared" si="12"/>
        <v>300</v>
      </c>
      <c r="J77" s="62">
        <f t="shared" si="12"/>
        <v>300</v>
      </c>
      <c r="K77" s="62">
        <f t="shared" si="12"/>
        <v>300</v>
      </c>
      <c r="L77" s="62">
        <f t="shared" si="12"/>
        <v>300</v>
      </c>
      <c r="M77" s="62">
        <f t="shared" si="12"/>
        <v>300</v>
      </c>
      <c r="N77" s="62">
        <f t="shared" si="12"/>
        <v>300</v>
      </c>
      <c r="O77" s="62">
        <f t="shared" si="12"/>
        <v>300</v>
      </c>
      <c r="P77" s="63">
        <f t="shared" si="12"/>
        <v>300</v>
      </c>
      <c r="Q77" s="1"/>
      <c r="R77" s="1"/>
    </row>
    <row r="78" spans="3:18" x14ac:dyDescent="0.25">
      <c r="C78" s="56" t="s">
        <v>35</v>
      </c>
      <c r="D78" s="57"/>
      <c r="E78" s="113">
        <f>E77/E89</f>
        <v>1</v>
      </c>
      <c r="F78" s="95">
        <f t="shared" ref="F78:P78" si="13">F77/F89</f>
        <v>0.88888888888888884</v>
      </c>
      <c r="G78" s="95">
        <f t="shared" si="13"/>
        <v>0.75</v>
      </c>
      <c r="H78" s="95">
        <f t="shared" si="13"/>
        <v>0.6</v>
      </c>
      <c r="I78" s="95">
        <f t="shared" si="13"/>
        <v>1</v>
      </c>
      <c r="J78" s="95">
        <f t="shared" si="13"/>
        <v>1</v>
      </c>
      <c r="K78" s="95">
        <f t="shared" si="13"/>
        <v>1</v>
      </c>
      <c r="L78" s="95">
        <f t="shared" si="13"/>
        <v>1</v>
      </c>
      <c r="M78" s="95">
        <f t="shared" si="13"/>
        <v>1</v>
      </c>
      <c r="N78" s="95">
        <f t="shared" si="13"/>
        <v>1</v>
      </c>
      <c r="O78" s="95">
        <f t="shared" si="13"/>
        <v>1</v>
      </c>
      <c r="P78" s="114">
        <f t="shared" si="13"/>
        <v>1</v>
      </c>
    </row>
    <row r="79" spans="3:18" x14ac:dyDescent="0.25">
      <c r="C79" s="61"/>
      <c r="D79" s="53"/>
      <c r="E79" s="61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7"/>
    </row>
    <row r="80" spans="3:18" s="1" customFormat="1" x14ac:dyDescent="0.25">
      <c r="C80" s="68" t="s">
        <v>29</v>
      </c>
      <c r="D80" s="69"/>
      <c r="E80" s="112">
        <f>SUM(E64:E66)</f>
        <v>0</v>
      </c>
      <c r="F80" s="62">
        <f t="shared" ref="F80:P80" si="14">SUM(F64:F66)</f>
        <v>50</v>
      </c>
      <c r="G80" s="62">
        <f t="shared" si="14"/>
        <v>0</v>
      </c>
      <c r="H80" s="62">
        <f t="shared" si="14"/>
        <v>0</v>
      </c>
      <c r="I80" s="62">
        <f t="shared" si="14"/>
        <v>0</v>
      </c>
      <c r="J80" s="62">
        <f t="shared" si="14"/>
        <v>0</v>
      </c>
      <c r="K80" s="62">
        <f t="shared" si="14"/>
        <v>0</v>
      </c>
      <c r="L80" s="62">
        <f t="shared" si="14"/>
        <v>0</v>
      </c>
      <c r="M80" s="62">
        <f t="shared" si="14"/>
        <v>0</v>
      </c>
      <c r="N80" s="62">
        <f t="shared" si="14"/>
        <v>0</v>
      </c>
      <c r="O80" s="62">
        <f t="shared" si="14"/>
        <v>0</v>
      </c>
      <c r="P80" s="63">
        <f t="shared" si="14"/>
        <v>0</v>
      </c>
    </row>
    <row r="81" spans="3:16" x14ac:dyDescent="0.25">
      <c r="C81" s="56" t="s">
        <v>35</v>
      </c>
      <c r="D81" s="57"/>
      <c r="E81" s="113">
        <f>E80/E89</f>
        <v>0</v>
      </c>
      <c r="F81" s="95">
        <f t="shared" ref="F81:P81" si="15">F80/F89</f>
        <v>0.1111111111111111</v>
      </c>
      <c r="G81" s="95">
        <f t="shared" si="15"/>
        <v>0</v>
      </c>
      <c r="H81" s="95">
        <f t="shared" si="15"/>
        <v>0</v>
      </c>
      <c r="I81" s="95">
        <f t="shared" si="15"/>
        <v>0</v>
      </c>
      <c r="J81" s="95">
        <f t="shared" si="15"/>
        <v>0</v>
      </c>
      <c r="K81" s="95">
        <f t="shared" si="15"/>
        <v>0</v>
      </c>
      <c r="L81" s="95">
        <f t="shared" si="15"/>
        <v>0</v>
      </c>
      <c r="M81" s="95">
        <f t="shared" si="15"/>
        <v>0</v>
      </c>
      <c r="N81" s="95">
        <f t="shared" si="15"/>
        <v>0</v>
      </c>
      <c r="O81" s="95">
        <f t="shared" si="15"/>
        <v>0</v>
      </c>
      <c r="P81" s="114">
        <f t="shared" si="15"/>
        <v>0</v>
      </c>
    </row>
    <row r="82" spans="3:16" x14ac:dyDescent="0.25">
      <c r="C82" s="61"/>
      <c r="D82" s="53"/>
      <c r="E82" s="61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7"/>
    </row>
    <row r="83" spans="3:16" s="1" customFormat="1" x14ac:dyDescent="0.25">
      <c r="C83" s="68" t="s">
        <v>51</v>
      </c>
      <c r="D83" s="69"/>
      <c r="E83" s="112">
        <f>SUM(E69)</f>
        <v>0</v>
      </c>
      <c r="F83" s="62">
        <f t="shared" ref="F83:P83" si="16">SUM(F69)</f>
        <v>0</v>
      </c>
      <c r="G83" s="62">
        <f t="shared" si="16"/>
        <v>100</v>
      </c>
      <c r="H83" s="62">
        <f t="shared" si="16"/>
        <v>0</v>
      </c>
      <c r="I83" s="62">
        <f t="shared" si="16"/>
        <v>0</v>
      </c>
      <c r="J83" s="62">
        <f t="shared" si="16"/>
        <v>0</v>
      </c>
      <c r="K83" s="62">
        <f t="shared" si="16"/>
        <v>0</v>
      </c>
      <c r="L83" s="62">
        <f t="shared" si="16"/>
        <v>0</v>
      </c>
      <c r="M83" s="62">
        <f t="shared" si="16"/>
        <v>0</v>
      </c>
      <c r="N83" s="62">
        <f t="shared" si="16"/>
        <v>0</v>
      </c>
      <c r="O83" s="62">
        <f t="shared" si="16"/>
        <v>0</v>
      </c>
      <c r="P83" s="63">
        <f t="shared" si="16"/>
        <v>0</v>
      </c>
    </row>
    <row r="84" spans="3:16" x14ac:dyDescent="0.25">
      <c r="C84" s="56" t="s">
        <v>35</v>
      </c>
      <c r="D84" s="57"/>
      <c r="E84" s="113">
        <f>E83/E89</f>
        <v>0</v>
      </c>
      <c r="F84" s="95">
        <f t="shared" ref="F84:P84" si="17">F83/F89</f>
        <v>0</v>
      </c>
      <c r="G84" s="95">
        <f t="shared" si="17"/>
        <v>0.25</v>
      </c>
      <c r="H84" s="95">
        <f t="shared" si="17"/>
        <v>0</v>
      </c>
      <c r="I84" s="95">
        <f t="shared" si="17"/>
        <v>0</v>
      </c>
      <c r="J84" s="95">
        <f t="shared" si="17"/>
        <v>0</v>
      </c>
      <c r="K84" s="95">
        <f t="shared" si="17"/>
        <v>0</v>
      </c>
      <c r="L84" s="95">
        <f t="shared" si="17"/>
        <v>0</v>
      </c>
      <c r="M84" s="95">
        <f t="shared" si="17"/>
        <v>0</v>
      </c>
      <c r="N84" s="95">
        <f t="shared" si="17"/>
        <v>0</v>
      </c>
      <c r="O84" s="95">
        <f t="shared" si="17"/>
        <v>0</v>
      </c>
      <c r="P84" s="114">
        <f t="shared" si="17"/>
        <v>0</v>
      </c>
    </row>
    <row r="85" spans="3:16" x14ac:dyDescent="0.25">
      <c r="C85" s="61"/>
      <c r="D85" s="53"/>
      <c r="E85" s="61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7"/>
    </row>
    <row r="86" spans="3:16" s="1" customFormat="1" x14ac:dyDescent="0.25">
      <c r="C86" s="68" t="s">
        <v>20</v>
      </c>
      <c r="D86" s="69"/>
      <c r="E86" s="112">
        <f>SUM(E72:E74)</f>
        <v>0</v>
      </c>
      <c r="F86" s="62">
        <f t="shared" ref="F86:P86" si="18">SUM(F72:F74)</f>
        <v>0</v>
      </c>
      <c r="G86" s="62">
        <f t="shared" si="18"/>
        <v>0</v>
      </c>
      <c r="H86" s="62">
        <f t="shared" si="18"/>
        <v>200</v>
      </c>
      <c r="I86" s="62">
        <f t="shared" si="18"/>
        <v>0</v>
      </c>
      <c r="J86" s="62">
        <f t="shared" si="18"/>
        <v>0</v>
      </c>
      <c r="K86" s="62">
        <f t="shared" si="18"/>
        <v>0</v>
      </c>
      <c r="L86" s="62">
        <f t="shared" si="18"/>
        <v>0</v>
      </c>
      <c r="M86" s="62">
        <f t="shared" si="18"/>
        <v>0</v>
      </c>
      <c r="N86" s="62">
        <f t="shared" si="18"/>
        <v>0</v>
      </c>
      <c r="O86" s="62">
        <f t="shared" si="18"/>
        <v>0</v>
      </c>
      <c r="P86" s="63">
        <f t="shared" si="18"/>
        <v>0</v>
      </c>
    </row>
    <row r="87" spans="3:16" x14ac:dyDescent="0.25">
      <c r="C87" s="56" t="s">
        <v>35</v>
      </c>
      <c r="D87" s="57"/>
      <c r="E87" s="113">
        <f>E86/E89</f>
        <v>0</v>
      </c>
      <c r="F87" s="95">
        <f t="shared" ref="F87:P87" si="19">F86/F89</f>
        <v>0</v>
      </c>
      <c r="G87" s="95">
        <f t="shared" si="19"/>
        <v>0</v>
      </c>
      <c r="H87" s="95">
        <f t="shared" si="19"/>
        <v>0.4</v>
      </c>
      <c r="I87" s="95">
        <f t="shared" si="19"/>
        <v>0</v>
      </c>
      <c r="J87" s="95">
        <f t="shared" si="19"/>
        <v>0</v>
      </c>
      <c r="K87" s="95">
        <f t="shared" si="19"/>
        <v>0</v>
      </c>
      <c r="L87" s="95">
        <f t="shared" si="19"/>
        <v>0</v>
      </c>
      <c r="M87" s="95">
        <f t="shared" si="19"/>
        <v>0</v>
      </c>
      <c r="N87" s="95">
        <f t="shared" si="19"/>
        <v>0</v>
      </c>
      <c r="O87" s="95">
        <f t="shared" si="19"/>
        <v>0</v>
      </c>
      <c r="P87" s="114">
        <f t="shared" si="19"/>
        <v>0</v>
      </c>
    </row>
    <row r="88" spans="3:16" x14ac:dyDescent="0.25">
      <c r="C88" s="56"/>
      <c r="D88" s="57"/>
      <c r="E88" s="61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7"/>
    </row>
    <row r="89" spans="3:16" s="9" customFormat="1" ht="19.5" thickBot="1" x14ac:dyDescent="0.35">
      <c r="C89" s="70" t="s">
        <v>60</v>
      </c>
      <c r="D89" s="71"/>
      <c r="E89" s="70">
        <f>SUM(E77+E80+E83+E86)</f>
        <v>300</v>
      </c>
      <c r="F89" s="72">
        <f t="shared" ref="F89:P89" si="20">SUM(F77+F80+F83+F86)</f>
        <v>450</v>
      </c>
      <c r="G89" s="72">
        <f t="shared" si="20"/>
        <v>400</v>
      </c>
      <c r="H89" s="72">
        <f t="shared" si="20"/>
        <v>500</v>
      </c>
      <c r="I89" s="72">
        <f t="shared" si="20"/>
        <v>300</v>
      </c>
      <c r="J89" s="72">
        <f t="shared" si="20"/>
        <v>300</v>
      </c>
      <c r="K89" s="72">
        <f t="shared" si="20"/>
        <v>300</v>
      </c>
      <c r="L89" s="72">
        <f t="shared" si="20"/>
        <v>300</v>
      </c>
      <c r="M89" s="72">
        <f t="shared" si="20"/>
        <v>300</v>
      </c>
      <c r="N89" s="72">
        <f t="shared" si="20"/>
        <v>300</v>
      </c>
      <c r="O89" s="72">
        <f t="shared" si="20"/>
        <v>300</v>
      </c>
      <c r="P89" s="73">
        <f t="shared" si="20"/>
        <v>300</v>
      </c>
    </row>
    <row r="90" spans="3:16" x14ac:dyDescent="0.25">
      <c r="C90" s="74"/>
      <c r="D90" s="75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7"/>
    </row>
    <row r="91" spans="3:16" ht="18.75" x14ac:dyDescent="0.3">
      <c r="C91" s="78" t="s">
        <v>36</v>
      </c>
      <c r="D91" s="79"/>
      <c r="E91" s="80">
        <f>E89+E56</f>
        <v>1500</v>
      </c>
      <c r="F91" s="80">
        <f t="shared" ref="F91:P91" si="21">F89+F56</f>
        <v>1650</v>
      </c>
      <c r="G91" s="80">
        <f t="shared" si="21"/>
        <v>1600</v>
      </c>
      <c r="H91" s="80">
        <f t="shared" si="21"/>
        <v>1700</v>
      </c>
      <c r="I91" s="80">
        <f t="shared" si="21"/>
        <v>1600</v>
      </c>
      <c r="J91" s="80">
        <f t="shared" si="21"/>
        <v>1550</v>
      </c>
      <c r="K91" s="80">
        <f t="shared" si="21"/>
        <v>1500</v>
      </c>
      <c r="L91" s="80">
        <f t="shared" si="21"/>
        <v>1600</v>
      </c>
      <c r="M91" s="80">
        <f t="shared" si="21"/>
        <v>1500</v>
      </c>
      <c r="N91" s="80">
        <f t="shared" si="21"/>
        <v>1500</v>
      </c>
      <c r="O91" s="80">
        <f t="shared" si="21"/>
        <v>1500</v>
      </c>
      <c r="P91" s="81">
        <f t="shared" si="21"/>
        <v>1500</v>
      </c>
    </row>
    <row r="92" spans="3:16" ht="18.75" x14ac:dyDescent="0.3">
      <c r="C92" s="78"/>
      <c r="D92" s="79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3"/>
    </row>
    <row r="93" spans="3:16" ht="18.75" x14ac:dyDescent="0.3">
      <c r="C93" s="78" t="s">
        <v>37</v>
      </c>
      <c r="D93" s="79"/>
      <c r="E93" s="115">
        <f>E56/E91</f>
        <v>0.8</v>
      </c>
      <c r="F93" s="115">
        <f t="shared" ref="F93:P93" si="22">F56/F91</f>
        <v>0.72727272727272729</v>
      </c>
      <c r="G93" s="115">
        <f t="shared" si="22"/>
        <v>0.75</v>
      </c>
      <c r="H93" s="115">
        <f t="shared" si="22"/>
        <v>0.70588235294117652</v>
      </c>
      <c r="I93" s="115">
        <f t="shared" si="22"/>
        <v>0.8125</v>
      </c>
      <c r="J93" s="115">
        <f t="shared" si="22"/>
        <v>0.80645161290322576</v>
      </c>
      <c r="K93" s="115">
        <f t="shared" si="22"/>
        <v>0.8</v>
      </c>
      <c r="L93" s="115">
        <f t="shared" si="22"/>
        <v>0.8125</v>
      </c>
      <c r="M93" s="115">
        <f t="shared" si="22"/>
        <v>0.8</v>
      </c>
      <c r="N93" s="115">
        <f t="shared" si="22"/>
        <v>0.8</v>
      </c>
      <c r="O93" s="115">
        <f t="shared" si="22"/>
        <v>0.8</v>
      </c>
      <c r="P93" s="116">
        <f t="shared" si="22"/>
        <v>0.8</v>
      </c>
    </row>
    <row r="94" spans="3:16" ht="18.75" x14ac:dyDescent="0.3">
      <c r="C94" s="78"/>
      <c r="D94" s="79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3"/>
    </row>
    <row r="95" spans="3:16" ht="18.75" x14ac:dyDescent="0.3">
      <c r="C95" s="78" t="s">
        <v>38</v>
      </c>
      <c r="D95" s="79"/>
      <c r="E95" s="115">
        <f>E89/E91</f>
        <v>0.2</v>
      </c>
      <c r="F95" s="115">
        <f t="shared" ref="F95:P95" si="23">F89/F91</f>
        <v>0.27272727272727271</v>
      </c>
      <c r="G95" s="115">
        <f t="shared" si="23"/>
        <v>0.25</v>
      </c>
      <c r="H95" s="115">
        <f t="shared" si="23"/>
        <v>0.29411764705882354</v>
      </c>
      <c r="I95" s="115">
        <f t="shared" si="23"/>
        <v>0.1875</v>
      </c>
      <c r="J95" s="115">
        <f t="shared" si="23"/>
        <v>0.19354838709677419</v>
      </c>
      <c r="K95" s="115">
        <f t="shared" si="23"/>
        <v>0.2</v>
      </c>
      <c r="L95" s="115">
        <f t="shared" si="23"/>
        <v>0.1875</v>
      </c>
      <c r="M95" s="115">
        <f t="shared" si="23"/>
        <v>0.2</v>
      </c>
      <c r="N95" s="115">
        <f t="shared" si="23"/>
        <v>0.2</v>
      </c>
      <c r="O95" s="115">
        <f t="shared" si="23"/>
        <v>0.2</v>
      </c>
      <c r="P95" s="116">
        <f t="shared" si="23"/>
        <v>0.2</v>
      </c>
    </row>
    <row r="96" spans="3:16" ht="18.75" x14ac:dyDescent="0.3">
      <c r="C96" s="84"/>
      <c r="D96" s="85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7"/>
    </row>
    <row r="97" spans="3:18" ht="19.5" thickBot="1" x14ac:dyDescent="0.35">
      <c r="C97" s="88" t="s">
        <v>39</v>
      </c>
      <c r="D97" s="85"/>
      <c r="E97" s="89">
        <f t="shared" ref="E97:P97" si="24">E10-E91</f>
        <v>500</v>
      </c>
      <c r="F97" s="89">
        <f t="shared" si="24"/>
        <v>350</v>
      </c>
      <c r="G97" s="89">
        <f t="shared" si="24"/>
        <v>400</v>
      </c>
      <c r="H97" s="89">
        <f t="shared" si="24"/>
        <v>300</v>
      </c>
      <c r="I97" s="89">
        <f t="shared" si="24"/>
        <v>400</v>
      </c>
      <c r="J97" s="89">
        <f t="shared" si="24"/>
        <v>450</v>
      </c>
      <c r="K97" s="89">
        <f t="shared" si="24"/>
        <v>500</v>
      </c>
      <c r="L97" s="89">
        <f t="shared" si="24"/>
        <v>400</v>
      </c>
      <c r="M97" s="89">
        <f t="shared" si="24"/>
        <v>500</v>
      </c>
      <c r="N97" s="89">
        <f t="shared" si="24"/>
        <v>500</v>
      </c>
      <c r="O97" s="89">
        <f t="shared" si="24"/>
        <v>500</v>
      </c>
      <c r="P97" s="90">
        <f t="shared" si="24"/>
        <v>500</v>
      </c>
      <c r="Q97" s="1"/>
      <c r="R97" s="1"/>
    </row>
  </sheetData>
  <phoneticPr fontId="2" type="noConversion"/>
  <hyperlinks>
    <hyperlink ref="C2" r:id="rId1" xr:uid="{818681A6-0757-490D-9FE1-12D9A98E4192}"/>
  </hyperlinks>
  <pageMargins left="0.7" right="0.7" top="0.78740157499999996" bottom="0.78740157499999996" header="0.3" footer="0.3"/>
  <pageSetup paperSize="9" orientation="portrait" horizontalDpi="0" verticalDpi="0" r:id="rId2"/>
  <ignoredErrors>
    <ignoredError sqref="E45" evalError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67FB-B1AF-4DA4-8F89-483236856A94}">
  <dimension ref="A1:L15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66.42578125" bestFit="1" customWidth="1"/>
    <col min="2" max="2" width="14.7109375" style="96" bestFit="1" customWidth="1"/>
    <col min="12" max="12" width="5.42578125" customWidth="1"/>
  </cols>
  <sheetData>
    <row r="1" spans="1:12" ht="31.5" x14ac:dyDescent="0.5">
      <c r="A1" s="119" t="s">
        <v>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21" x14ac:dyDescent="0.35">
      <c r="A2" s="118" t="s">
        <v>40</v>
      </c>
      <c r="B2"/>
    </row>
    <row r="5" spans="1:12" ht="15.75" x14ac:dyDescent="0.25">
      <c r="A5" s="97" t="s">
        <v>62</v>
      </c>
      <c r="B5" s="98">
        <f>SUM('E-A Rechner'!E24:P27)/(SUM('E-A Rechner'!E10:P10))</f>
        <v>0.21041666666666667</v>
      </c>
      <c r="C5" s="99"/>
    </row>
    <row r="6" spans="1:12" ht="15.75" x14ac:dyDescent="0.25">
      <c r="A6" s="97"/>
      <c r="B6" s="100"/>
      <c r="C6" s="99"/>
    </row>
    <row r="7" spans="1:12" ht="15.75" x14ac:dyDescent="0.25">
      <c r="A7" s="97" t="s">
        <v>70</v>
      </c>
      <c r="B7" s="101">
        <f>SUM('E-A Rechner'!E24:P24)/COUNT('E-A Rechner'!E24:P24)</f>
        <v>108.33333333333333</v>
      </c>
      <c r="C7" s="99" t="s">
        <v>63</v>
      </c>
    </row>
    <row r="8" spans="1:12" ht="15.75" x14ac:dyDescent="0.25">
      <c r="A8" s="97" t="s">
        <v>57</v>
      </c>
      <c r="B8" s="100"/>
      <c r="C8" s="99"/>
    </row>
    <row r="9" spans="1:12" ht="15.75" x14ac:dyDescent="0.25">
      <c r="A9" s="97" t="s">
        <v>69</v>
      </c>
      <c r="B9" s="101">
        <f>SUM('E-A Rechner'!E25:P25)/COUNT('E-A Rechner'!E25:P25)</f>
        <v>50</v>
      </c>
      <c r="C9" s="99" t="s">
        <v>63</v>
      </c>
    </row>
    <row r="10" spans="1:12" ht="15.75" x14ac:dyDescent="0.25">
      <c r="A10" s="97"/>
      <c r="B10" s="100"/>
      <c r="C10" s="99"/>
    </row>
    <row r="11" spans="1:12" ht="15.75" x14ac:dyDescent="0.25">
      <c r="A11" s="97" t="s">
        <v>68</v>
      </c>
      <c r="B11" s="101">
        <f>SUM('E-A Rechner'!E26:P26)/COUNT('E-A Rechner'!E26:P26)</f>
        <v>54.166666666666664</v>
      </c>
      <c r="C11" s="99" t="s">
        <v>63</v>
      </c>
    </row>
    <row r="12" spans="1:12" ht="15.75" x14ac:dyDescent="0.25">
      <c r="A12" s="97"/>
      <c r="B12" s="100"/>
      <c r="C12" s="99"/>
    </row>
    <row r="13" spans="1:12" ht="15.75" x14ac:dyDescent="0.25">
      <c r="A13" s="97" t="s">
        <v>67</v>
      </c>
      <c r="B13" s="101">
        <f>SUM('E-A Rechner'!E27:P27)/COUNT('E-A Rechner'!E27:P27)</f>
        <v>208.33333333333334</v>
      </c>
      <c r="C13" s="99" t="s">
        <v>63</v>
      </c>
    </row>
    <row r="14" spans="1:12" ht="15.75" x14ac:dyDescent="0.25">
      <c r="A14" s="97"/>
      <c r="B14" s="100"/>
      <c r="C14" s="99"/>
    </row>
    <row r="15" spans="1:12" ht="15.75" x14ac:dyDescent="0.25">
      <c r="A15" s="97" t="s">
        <v>71</v>
      </c>
      <c r="B15" s="101">
        <f>SUM('E-A Rechner'!E97:P97)</f>
        <v>5300</v>
      </c>
      <c r="C15" s="99"/>
    </row>
  </sheetData>
  <mergeCells count="1">
    <mergeCell ref="A1:L1"/>
  </mergeCells>
  <hyperlinks>
    <hyperlink ref="A2" r:id="rId1" xr:uid="{0602D132-8F75-4DE8-8F3C-40B647B96575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E-A Rechner</vt:lpstr>
      <vt:lpstr>Meine 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- fynup</dc:creator>
  <cp:lastModifiedBy>Office - fynup</cp:lastModifiedBy>
  <dcterms:created xsi:type="dcterms:W3CDTF">2024-03-28T14:02:06Z</dcterms:created>
  <dcterms:modified xsi:type="dcterms:W3CDTF">2024-03-29T09:22:14Z</dcterms:modified>
</cp:coreProperties>
</file>